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ábio Mezzadri\material avicultura\Custo de producao_2024\Ana_para site_2024\"/>
    </mc:Choice>
  </mc:AlternateContent>
  <xr:revisionPtr revIDLastSave="0" documentId="8_{F6412D57-C347-488A-9587-F0A8A4BD7CAB}" xr6:coauthVersionLast="47" xr6:coauthVersionMax="47" xr10:uidLastSave="{00000000-0000-0000-0000-000000000000}"/>
  <bookViews>
    <workbookView xWindow="-120" yWindow="-120" windowWidth="24240" windowHeight="13140" xr2:uid="{C655FFFF-D1EF-47AC-AE07-5AB223F28A24}"/>
  </bookViews>
  <sheets>
    <sheet name="Camposgerais1" sheetId="4" r:id="rId1"/>
    <sheet name="noroeste1" sheetId="1" r:id="rId2"/>
    <sheet name="Oeste1" sheetId="8" r:id="rId3"/>
    <sheet name="NortePioneiro1 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D15" i="4"/>
  <c r="C15" i="4"/>
  <c r="E13" i="4"/>
  <c r="D13" i="4"/>
  <c r="C13" i="4"/>
  <c r="E11" i="4"/>
  <c r="D11" i="4"/>
  <c r="C11" i="4"/>
</calcChain>
</file>

<file path=xl/sharedStrings.xml><?xml version="1.0" encoding="utf-8"?>
<sst xmlns="http://schemas.openxmlformats.org/spreadsheetml/2006/main" count="249" uniqueCount="140">
  <si>
    <t>Campos Gerais</t>
  </si>
  <si>
    <t>Coeficientes / Aviário</t>
  </si>
  <si>
    <t>100 x 12 m</t>
  </si>
  <si>
    <t>150 x 16 m</t>
  </si>
  <si>
    <t>Pressão Negativa</t>
  </si>
  <si>
    <t>Modal Dark</t>
  </si>
  <si>
    <t>Griller</t>
  </si>
  <si>
    <t>2 Aviários</t>
  </si>
  <si>
    <t>4 Aviários</t>
  </si>
  <si>
    <t>Idade de Abate (dias)</t>
  </si>
  <si>
    <t>Intervalo entre Lotes (dias)</t>
  </si>
  <si>
    <t>Intervalo entre Lotes p/ Limpeza (dias)</t>
  </si>
  <si>
    <t>Troca de cama a cada (nº de lotes)</t>
  </si>
  <si>
    <t>Número de Lotes Ano</t>
  </si>
  <si>
    <t>Alojamento (Aves/Lote)</t>
  </si>
  <si>
    <t>Aves p/ metro quadrado</t>
  </si>
  <si>
    <t>Mortalidade (%)</t>
  </si>
  <si>
    <t>Quantidade de aves entregues por Lote</t>
  </si>
  <si>
    <t>Peso do Frango na entrega (kg)</t>
  </si>
  <si>
    <t>Tamanho do Aviário</t>
  </si>
  <si>
    <t>100 x 12m</t>
  </si>
  <si>
    <t>150 x 16m</t>
  </si>
  <si>
    <t>Sistema de alimentação</t>
  </si>
  <si>
    <t>1 Galpão</t>
  </si>
  <si>
    <t>2 Galpões</t>
  </si>
  <si>
    <t>4 Galpões</t>
  </si>
  <si>
    <t>RESULTADOS FINAIS</t>
  </si>
  <si>
    <t>R$/Lote</t>
  </si>
  <si>
    <t>R$/Aviário</t>
  </si>
  <si>
    <t>1. Custos Variáveis do Produtor</t>
  </si>
  <si>
    <t>2. Depreciações</t>
  </si>
  <si>
    <t>3. Custo Operacional do Produtor ( 1 + 2)</t>
  </si>
  <si>
    <t>3.1 Custo Operacional do Produtor (R$/m2)</t>
  </si>
  <si>
    <t>3.2 Custo Operacional do Produtor (R$/kg)</t>
  </si>
  <si>
    <t>3.3 Custo Operacional do Produtor (R$/Cab)</t>
  </si>
  <si>
    <t>4. Remuneração s/capital</t>
  </si>
  <si>
    <t>5. Custos Fixos do Produtor ( 2 + 4)</t>
  </si>
  <si>
    <t>6. Custo Total do Produtor ( 1 + 5)</t>
  </si>
  <si>
    <t>6.1 Custo Total do Produtor (R$/m2)</t>
  </si>
  <si>
    <t>6.2 Custo Total do Produtor (R$/kg)</t>
  </si>
  <si>
    <t>6.3 Custo Total do Produtor (R$/Cab)</t>
  </si>
  <si>
    <t xml:space="preserve"> </t>
  </si>
  <si>
    <t>7. Receita com a entrega dos frangos</t>
  </si>
  <si>
    <t>8. Receita com venda da Cama</t>
  </si>
  <si>
    <t>9. Consumo de frangos</t>
  </si>
  <si>
    <t xml:space="preserve">10. Receita Total p/Lote (7 + 8 + 9) </t>
  </si>
  <si>
    <t>10.1 - Receita Total p/Lote/m2</t>
  </si>
  <si>
    <t>10.2 - Receita Total p/kg</t>
  </si>
  <si>
    <t>10.3 - Receita Total p/Frango - p/Cab.</t>
  </si>
  <si>
    <t>11. Saldo sobre Custos Variáveis (10 - 1)</t>
  </si>
  <si>
    <t>12. Saldo sobre Custo Operacional (10 - 3)</t>
  </si>
  <si>
    <t>13. Saldo sobre Custo Total (10 - 6)</t>
  </si>
  <si>
    <t>14. Saldo sem a Receita da Cama e Cons. de Frango</t>
  </si>
  <si>
    <t>15. Saldo sobre Custo Total (Anual)</t>
  </si>
  <si>
    <t>Saldo sobre Custos Variáveis - R$/mês</t>
  </si>
  <si>
    <t>Saldo sobre Custo Operacional - R$/mês</t>
  </si>
  <si>
    <t>Saldo sobre Custo Total - R$/mês</t>
  </si>
  <si>
    <t>Saldo sem Rec. da Cama e cons. de Frango - R$/mês</t>
  </si>
  <si>
    <t>Valor recebido por frango entregue - R$/cab.</t>
  </si>
  <si>
    <t>Valor por ave p/cobrir Custos Variáveis</t>
  </si>
  <si>
    <t>Valor por ave p/cobrir Custo Operacional</t>
  </si>
  <si>
    <t>Valor por ave p/cobrir Custo Total</t>
  </si>
  <si>
    <t xml:space="preserve">Região Noroeste </t>
  </si>
  <si>
    <t>Tamanho do Aviario</t>
  </si>
  <si>
    <t>160 x 16 m</t>
  </si>
  <si>
    <t>200 x 18 m</t>
  </si>
  <si>
    <t>Por aviário</t>
  </si>
  <si>
    <t>Idade de abate (dias)</t>
  </si>
  <si>
    <t>Intervalo entre lotes (dias)</t>
  </si>
  <si>
    <t>Intervalo entre lotes para limpeza (dias)</t>
  </si>
  <si>
    <t>Tamanho do aviário (m2)</t>
  </si>
  <si>
    <t>Valor das instalações novas (R$)</t>
  </si>
  <si>
    <t>Valor dos equipamentos novos (R$)</t>
  </si>
  <si>
    <t>Valor total do aviário (R$)</t>
  </si>
  <si>
    <t>Número de lotes para troca da cama</t>
  </si>
  <si>
    <t>Número de lotes ano</t>
  </si>
  <si>
    <t>Mão-de-obra p/ aviário (R$/Lote)</t>
  </si>
  <si>
    <t>Encargos Sociais (%)</t>
  </si>
  <si>
    <t>Provisionamentos normais (%)</t>
  </si>
  <si>
    <t>Alojamento (aves/lote por aviário)</t>
  </si>
  <si>
    <t>Alojamento (aves/lote)</t>
  </si>
  <si>
    <t>Quantidade de aves entregues por lote (Cab)</t>
  </si>
  <si>
    <t>1. Custos variáveis do produtor</t>
  </si>
  <si>
    <t>3. Custo operacional do produtor (1 + 2)</t>
  </si>
  <si>
    <t>3.1 Custo operacional do produtor (R$/m2)</t>
  </si>
  <si>
    <t>3.2 Custo operacional do produtor (R$/kg)</t>
  </si>
  <si>
    <t>3.3 Custo operacional do produtor (R$/Cab)</t>
  </si>
  <si>
    <t>5. Custos Fixos do produtor (2+4)</t>
  </si>
  <si>
    <t>6. Custo total do produtor (1+5)</t>
  </si>
  <si>
    <t>6.1 Custo total do produtor (R$/m2)</t>
  </si>
  <si>
    <t>6.2 Custo total do produtor (R$/kg)</t>
  </si>
  <si>
    <t>6.3 Custo total do produtor (R$/Cab)</t>
  </si>
  <si>
    <t>8. Receita com venda da cama</t>
  </si>
  <si>
    <t>10. Receita total p/lote (7+8+9)</t>
  </si>
  <si>
    <t>10.1 Receita total p/lote -p/m2</t>
  </si>
  <si>
    <t>10.2 Receita total p/lote - p/kg</t>
  </si>
  <si>
    <t>10.3 Receita total p/lote -p/Cab</t>
  </si>
  <si>
    <t>11. Saldo sobre custos variáveis (10-1)</t>
  </si>
  <si>
    <t>12. Saldo sobre custo operacional (10-3)</t>
  </si>
  <si>
    <t>13. Saldo sobre custo total (10-6)</t>
  </si>
  <si>
    <t>14. Saldo sem a receita da cama</t>
  </si>
  <si>
    <t>15. Saldo sobre custo total (anual)</t>
  </si>
  <si>
    <t>Saldo sobre custos variáveis - R$/mês</t>
  </si>
  <si>
    <t>Saldo sobre custo operacional - R$/mês</t>
  </si>
  <si>
    <t>Saldo sobre custo total - R$/mês</t>
  </si>
  <si>
    <t xml:space="preserve">Saldo s/a rec. da cama e cons. de frango - R$/mês </t>
  </si>
  <si>
    <t>Valor por ave p/cobrir custos variáveis</t>
  </si>
  <si>
    <t>Valor por ave p/cobrir custo operacional</t>
  </si>
  <si>
    <t>Valor por ave p/cobrir custo total</t>
  </si>
  <si>
    <t>Região Oeste</t>
  </si>
  <si>
    <t>130 x 14m</t>
  </si>
  <si>
    <t>Dois Galpões</t>
  </si>
  <si>
    <t>Idade de Abate (Dias)</t>
  </si>
  <si>
    <t>Intervalo entre Lotes (Dias)</t>
  </si>
  <si>
    <t>Intervalo entre Lotes p/ Limpeza (Dias)</t>
  </si>
  <si>
    <t>Número de Lotes para troca da Cama</t>
  </si>
  <si>
    <t>Alojamento (Aves/Aviario)</t>
  </si>
  <si>
    <t>Aves p/metro quadrado</t>
  </si>
  <si>
    <t>Quantidade de aves entregues por Lote (Cab/Aviario)</t>
  </si>
  <si>
    <t>10.1 - Receita Total p/Lote - p/m2</t>
  </si>
  <si>
    <t>10.2 - Receita Total p/Lote - p/kg</t>
  </si>
  <si>
    <t>10.3 - Receita Total p/Lote - p/Cab</t>
  </si>
  <si>
    <t>14. Saldo s/a Rec. da Cama e Cons. de Frango</t>
  </si>
  <si>
    <t>Saldo s/a Rec. da Cama e Cons. de Frango - R$/mês</t>
  </si>
  <si>
    <t>Norte Pioneiro</t>
  </si>
  <si>
    <t>125 x 12 m</t>
  </si>
  <si>
    <t>140 x 14 m</t>
  </si>
  <si>
    <t>165 x 18m</t>
  </si>
  <si>
    <t>Número de Galpões</t>
  </si>
  <si>
    <t>Tamanho do aviário  (m2)</t>
  </si>
  <si>
    <t>Valor das Instalações Novas (R$/aviário)</t>
  </si>
  <si>
    <t>Valor dos Equipamentos Novos (R$/aviário)</t>
  </si>
  <si>
    <t>Valor Total do Aviário (R$)</t>
  </si>
  <si>
    <t>Número de Lotes para troca de Cama</t>
  </si>
  <si>
    <t xml:space="preserve">Mão-de-Obra p/aviário  (R$/Lote) </t>
  </si>
  <si>
    <t>Alojamento (Aves/Aviário)</t>
  </si>
  <si>
    <t>Quantidade de aves entregues por Lote/Aviário (Cab)</t>
  </si>
  <si>
    <t>10.3 - Receita Total p/Lote - p/Cab.</t>
  </si>
  <si>
    <t>15. Saldo sobre Custo Total (Anual p/aviario)</t>
  </si>
  <si>
    <t>Saldo sem a Receita da Cama e Cons. de Frango R$/mês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</si>
</sst>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9"/>
      <color theme="1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3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4" fontId="2" fillId="0" borderId="5" xfId="0" applyNumberFormat="1" applyFont="1" applyBorder="1" applyAlignment="1">
      <alignment horizontal="center"/>
    </xf>
    <xf numFmtId="0" fontId="1" fillId="2" borderId="1" xfId="0" applyFont="1" applyFill="1" applyBorder="1"/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 applyProtection="1">
      <alignment horizontal="center"/>
      <protection locked="0"/>
    </xf>
    <xf numFmtId="0" fontId="1" fillId="0" borderId="8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12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4" fontId="2" fillId="0" borderId="3" xfId="0" applyNumberFormat="1" applyFont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4" fontId="1" fillId="0" borderId="2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 applyProtection="1">
      <alignment horizontal="center"/>
      <protection locked="0"/>
    </xf>
    <xf numFmtId="3" fontId="1" fillId="2" borderId="2" xfId="0" applyNumberFormat="1" applyFont="1" applyFill="1" applyBorder="1" applyAlignment="1">
      <alignment horizontal="center"/>
    </xf>
    <xf numFmtId="0" fontId="1" fillId="0" borderId="15" xfId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3" fontId="1" fillId="0" borderId="2" xfId="1" applyNumberFormat="1" applyBorder="1" applyAlignment="1">
      <alignment horizontal="center" vertical="center"/>
    </xf>
    <xf numFmtId="3" fontId="1" fillId="0" borderId="2" xfId="1" applyNumberFormat="1" applyBorder="1" applyAlignment="1" applyProtection="1">
      <alignment horizontal="center" vertical="center"/>
      <protection locked="0"/>
    </xf>
    <xf numFmtId="4" fontId="1" fillId="0" borderId="2" xfId="1" applyNumberFormat="1" applyBorder="1" applyAlignment="1">
      <alignment horizontal="center" vertical="center"/>
    </xf>
    <xf numFmtId="4" fontId="1" fillId="0" borderId="2" xfId="1" applyNumberFormat="1" applyBorder="1" applyAlignment="1" applyProtection="1">
      <alignment horizontal="center" vertical="center"/>
      <protection locked="0"/>
    </xf>
    <xf numFmtId="2" fontId="1" fillId="0" borderId="2" xfId="1" applyNumberFormat="1" applyBorder="1" applyAlignment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>
      <alignment horizontal="center" vertical="center"/>
    </xf>
    <xf numFmtId="4" fontId="1" fillId="0" borderId="1" xfId="1" applyNumberFormat="1" applyBorder="1" applyAlignment="1">
      <alignment vertical="center"/>
    </xf>
    <xf numFmtId="164" fontId="1" fillId="0" borderId="2" xfId="1" applyNumberForma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left" vertical="center"/>
    </xf>
    <xf numFmtId="164" fontId="1" fillId="0" borderId="2" xfId="1" applyNumberFormat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vertical="center"/>
      <protection locked="0"/>
    </xf>
    <xf numFmtId="0" fontId="3" fillId="3" borderId="1" xfId="0" applyFont="1" applyFill="1" applyBorder="1"/>
    <xf numFmtId="0" fontId="6" fillId="3" borderId="15" xfId="1" applyFont="1" applyFill="1" applyBorder="1" applyAlignment="1">
      <alignment vertical="center"/>
    </xf>
    <xf numFmtId="0" fontId="6" fillId="3" borderId="16" xfId="1" applyFont="1" applyFill="1" applyBorder="1"/>
    <xf numFmtId="0" fontId="6" fillId="3" borderId="1" xfId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6" xfId="0" applyFont="1" applyFill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6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1" fillId="2" borderId="2" xfId="0" applyNumberFormat="1" applyFont="1" applyFill="1" applyBorder="1" applyAlignment="1" applyProtection="1">
      <alignment horizontal="center"/>
      <protection locked="0"/>
    </xf>
    <xf numFmtId="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165" fontId="1" fillId="0" borderId="6" xfId="0" applyNumberFormat="1" applyFont="1" applyBorder="1" applyAlignment="1" applyProtection="1">
      <alignment horizontal="center"/>
      <protection locked="0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center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/>
    <xf numFmtId="0" fontId="1" fillId="0" borderId="7" xfId="0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17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3" borderId="1" xfId="0" applyFont="1" applyFill="1" applyBorder="1"/>
    <xf numFmtId="17" fontId="6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2" fontId="1" fillId="2" borderId="9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6" fillId="3" borderId="18" xfId="0" applyFont="1" applyFill="1" applyBorder="1"/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3" fontId="2" fillId="0" borderId="13" xfId="0" applyNumberFormat="1" applyFont="1" applyBorder="1" applyAlignment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0" fontId="3" fillId="3" borderId="24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164" fontId="1" fillId="0" borderId="25" xfId="0" applyNumberFormat="1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3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3" fontId="1" fillId="0" borderId="14" xfId="0" applyNumberFormat="1" applyFont="1" applyBorder="1" applyAlignment="1">
      <alignment horizontal="center"/>
    </xf>
    <xf numFmtId="0" fontId="7" fillId="3" borderId="24" xfId="0" applyFont="1" applyFill="1" applyBorder="1"/>
    <xf numFmtId="4" fontId="6" fillId="3" borderId="22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3" borderId="24" xfId="1" applyFont="1" applyFill="1" applyBorder="1"/>
    <xf numFmtId="0" fontId="6" fillId="3" borderId="21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3" xfId="1" applyFont="1" applyFill="1" applyBorder="1" applyAlignment="1" applyProtection="1">
      <alignment horizontal="center" vertical="center"/>
      <protection locked="0"/>
    </xf>
    <xf numFmtId="4" fontId="1" fillId="0" borderId="23" xfId="1" applyNumberFormat="1" applyBorder="1" applyAlignment="1" applyProtection="1">
      <alignment horizontal="center" vertical="center"/>
      <protection locked="0"/>
    </xf>
    <xf numFmtId="164" fontId="1" fillId="0" borderId="23" xfId="1" applyNumberFormat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164" fontId="1" fillId="0" borderId="9" xfId="1" applyNumberFormat="1" applyBorder="1" applyAlignment="1">
      <alignment horizontal="center" vertical="center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>
      <alignment horizontal="center" vertical="center"/>
    </xf>
    <xf numFmtId="0" fontId="1" fillId="0" borderId="17" xfId="1" applyBorder="1" applyAlignment="1">
      <alignment horizontal="left" vertical="center"/>
    </xf>
    <xf numFmtId="3" fontId="1" fillId="0" borderId="9" xfId="1" applyNumberFormat="1" applyBorder="1" applyAlignment="1">
      <alignment horizontal="center" vertical="center"/>
    </xf>
    <xf numFmtId="3" fontId="1" fillId="0" borderId="9" xfId="1" applyNumberFormat="1" applyBorder="1" applyAlignment="1" applyProtection="1">
      <alignment horizontal="center" vertic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3" fontId="1" fillId="0" borderId="6" xfId="1" applyNumberFormat="1" applyBorder="1" applyAlignment="1" applyProtection="1">
      <alignment horizontal="center" vertical="center"/>
      <protection locked="0"/>
    </xf>
    <xf numFmtId="4" fontId="1" fillId="0" borderId="6" xfId="1" applyNumberFormat="1" applyBorder="1" applyAlignment="1" applyProtection="1">
      <alignment horizontal="center" vertical="center"/>
      <protection locked="0"/>
    </xf>
    <xf numFmtId="3" fontId="1" fillId="0" borderId="14" xfId="1" applyNumberForma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17" fontId="6" fillId="3" borderId="6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17" fontId="5" fillId="3" borderId="3" xfId="0" applyNumberFormat="1" applyFont="1" applyFill="1" applyBorder="1" applyAlignment="1">
      <alignment horizontal="center"/>
    </xf>
    <xf numFmtId="17" fontId="5" fillId="3" borderId="4" xfId="0" applyNumberFormat="1" applyFont="1" applyFill="1" applyBorder="1" applyAlignment="1">
      <alignment horizontal="center"/>
    </xf>
    <xf numFmtId="17" fontId="5" fillId="3" borderId="2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7" fontId="6" fillId="3" borderId="3" xfId="1" applyNumberFormat="1" applyFont="1" applyFill="1" applyBorder="1" applyAlignment="1">
      <alignment horizontal="center" vertical="center"/>
    </xf>
    <xf numFmtId="17" fontId="6" fillId="3" borderId="4" xfId="1" applyNumberFormat="1" applyFont="1" applyFill="1" applyBorder="1" applyAlignment="1">
      <alignment horizontal="center" vertical="center"/>
    </xf>
    <xf numFmtId="17" fontId="6" fillId="3" borderId="23" xfId="1" applyNumberFormat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</cellXfs>
  <cellStyles count="4">
    <cellStyle name="Hiperlink 2" xfId="3" xr:uid="{2E4B0896-902D-4AFC-B91C-188D10FACA69}"/>
    <cellStyle name="Moeda 2" xfId="2" xr:uid="{1C0DA201-365C-43CE-B8A4-E3A60059A15E}"/>
    <cellStyle name="Normal" xfId="0" builtinId="0"/>
    <cellStyle name="Normal 2" xfId="1" xr:uid="{A9ED34C4-56BC-4154-BD80-76BC28C89674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2" defaultPivotStyle="PivotStyleLight16"/>
  <colors>
    <mruColors>
      <color rgb="FF2005C1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539925</xdr:colOff>
      <xdr:row>0</xdr:row>
      <xdr:rowOff>1096253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88F23D-32C5-9432-097E-809E50A3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36000" cy="10962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5577</xdr:rowOff>
    </xdr:from>
    <xdr:to>
      <xdr:col>5</xdr:col>
      <xdr:colOff>539925</xdr:colOff>
      <xdr:row>68</xdr:row>
      <xdr:rowOff>118620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CBCD497-2353-2B28-7028-9C9C43DBC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97652"/>
          <a:ext cx="7236000" cy="875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393975</xdr:colOff>
      <xdr:row>0</xdr:row>
      <xdr:rowOff>1128975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22F1D5-274F-4C34-A48D-18CD86B3C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000" cy="1128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157977</xdr:rowOff>
    </xdr:from>
    <xdr:to>
      <xdr:col>7</xdr:col>
      <xdr:colOff>393975</xdr:colOff>
      <xdr:row>67</xdr:row>
      <xdr:rowOff>106643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C678B1-C16A-45DF-AF0B-2991D47A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16677"/>
          <a:ext cx="7452000" cy="901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69375</xdr:colOff>
      <xdr:row>0</xdr:row>
      <xdr:rowOff>885537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5FD588-C59A-49EB-BBCD-9DEA20D2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88553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52</xdr:row>
      <xdr:rowOff>113526</xdr:rowOff>
    </xdr:from>
    <xdr:to>
      <xdr:col>5</xdr:col>
      <xdr:colOff>132875</xdr:colOff>
      <xdr:row>56</xdr:row>
      <xdr:rowOff>63989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3072FC-2B3F-431B-8C82-E65CD3E5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416401"/>
          <a:ext cx="5832000" cy="7124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7</xdr:col>
      <xdr:colOff>399300</xdr:colOff>
      <xdr:row>0</xdr:row>
      <xdr:rowOff>1133986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F849D-E120-4520-B0BF-92EDB2849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7524000" cy="113398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64</xdr:row>
      <xdr:rowOff>138926</xdr:rowOff>
    </xdr:from>
    <xdr:to>
      <xdr:col>7</xdr:col>
      <xdr:colOff>399300</xdr:colOff>
      <xdr:row>69</xdr:row>
      <xdr:rowOff>103509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FE6AFD-8922-450B-B637-CA230D58B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3007201"/>
          <a:ext cx="7524000" cy="91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197A-74AE-4671-9D75-6EB6BAFEBF61}">
  <dimension ref="B1:E57"/>
  <sheetViews>
    <sheetView showGridLines="0" tabSelected="1" zoomScaleNormal="100" workbookViewId="0">
      <selection activeCell="F6" sqref="F6"/>
    </sheetView>
  </sheetViews>
  <sheetFormatPr defaultRowHeight="15" x14ac:dyDescent="0.25"/>
  <cols>
    <col min="2" max="2" width="45.85546875" customWidth="1"/>
    <col min="3" max="5" width="15.140625" customWidth="1"/>
  </cols>
  <sheetData>
    <row r="1" spans="2:5" ht="93" customHeight="1" thickBot="1" x14ac:dyDescent="0.3"/>
    <row r="2" spans="2:5" x14ac:dyDescent="0.25">
      <c r="B2" s="147" t="s">
        <v>0</v>
      </c>
      <c r="C2" s="148"/>
      <c r="D2" s="148"/>
      <c r="E2" s="149"/>
    </row>
    <row r="3" spans="2:5" x14ac:dyDescent="0.25">
      <c r="B3" s="82"/>
      <c r="C3" s="150">
        <v>45566</v>
      </c>
      <c r="D3" s="150"/>
      <c r="E3" s="151"/>
    </row>
    <row r="4" spans="2:5" x14ac:dyDescent="0.25">
      <c r="B4" s="146" t="s">
        <v>1</v>
      </c>
      <c r="C4" s="25" t="s">
        <v>2</v>
      </c>
      <c r="D4" s="25" t="s">
        <v>3</v>
      </c>
      <c r="E4" s="56" t="s">
        <v>3</v>
      </c>
    </row>
    <row r="5" spans="2:5" x14ac:dyDescent="0.25">
      <c r="B5" s="82"/>
      <c r="C5" s="26" t="s">
        <v>4</v>
      </c>
      <c r="D5" s="26" t="s">
        <v>5</v>
      </c>
      <c r="E5" s="84" t="s">
        <v>5</v>
      </c>
    </row>
    <row r="6" spans="2:5" x14ac:dyDescent="0.25">
      <c r="B6" s="8"/>
      <c r="C6" s="27" t="s">
        <v>6</v>
      </c>
      <c r="D6" s="27" t="s">
        <v>7</v>
      </c>
      <c r="E6" s="85" t="s">
        <v>8</v>
      </c>
    </row>
    <row r="7" spans="2:5" x14ac:dyDescent="0.25">
      <c r="B7" s="86" t="s">
        <v>9</v>
      </c>
      <c r="C7" s="73">
        <v>28</v>
      </c>
      <c r="D7" s="73">
        <v>28</v>
      </c>
      <c r="E7" s="87">
        <v>28</v>
      </c>
    </row>
    <row r="8" spans="2:5" x14ac:dyDescent="0.25">
      <c r="B8" s="86" t="s">
        <v>10</v>
      </c>
      <c r="C8" s="73">
        <v>15</v>
      </c>
      <c r="D8" s="73">
        <v>15</v>
      </c>
      <c r="E8" s="87">
        <v>15</v>
      </c>
    </row>
    <row r="9" spans="2:5" x14ac:dyDescent="0.25">
      <c r="B9" s="86" t="s">
        <v>11</v>
      </c>
      <c r="C9" s="73">
        <v>26</v>
      </c>
      <c r="D9" s="73">
        <v>26</v>
      </c>
      <c r="E9" s="87">
        <v>26</v>
      </c>
    </row>
    <row r="10" spans="2:5" x14ac:dyDescent="0.25">
      <c r="B10" s="8" t="s">
        <v>12</v>
      </c>
      <c r="C10" s="73">
        <v>24</v>
      </c>
      <c r="D10" s="73">
        <v>24</v>
      </c>
      <c r="E10" s="87">
        <v>24</v>
      </c>
    </row>
    <row r="11" spans="2:5" x14ac:dyDescent="0.25">
      <c r="B11" s="86" t="s">
        <v>13</v>
      </c>
      <c r="C11" s="74">
        <f>C10*(365/(C10*(C7+C8)+(C9-C8)))</f>
        <v>8.3988494726749767</v>
      </c>
      <c r="D11" s="74">
        <f>D10*(365/(D10*(D7+D8)+(D9-D8)))</f>
        <v>8.3988494726749767</v>
      </c>
      <c r="E11" s="88">
        <f>E10*(365/(E10*(E7+E8)+(E9-E8)))</f>
        <v>8.3988494726749767</v>
      </c>
    </row>
    <row r="12" spans="2:5" x14ac:dyDescent="0.25">
      <c r="B12" s="86" t="s">
        <v>14</v>
      </c>
      <c r="C12" s="75">
        <v>21600</v>
      </c>
      <c r="D12" s="75">
        <v>44400</v>
      </c>
      <c r="E12" s="89">
        <v>44400</v>
      </c>
    </row>
    <row r="13" spans="2:5" x14ac:dyDescent="0.25">
      <c r="B13" s="86" t="s">
        <v>15</v>
      </c>
      <c r="C13" s="54">
        <f>C12/(100*12)</f>
        <v>18</v>
      </c>
      <c r="D13" s="54">
        <f>D12/(150*16)</f>
        <v>18.5</v>
      </c>
      <c r="E13" s="90">
        <f>E12/(150*16)</f>
        <v>18.5</v>
      </c>
    </row>
    <row r="14" spans="2:5" x14ac:dyDescent="0.25">
      <c r="B14" s="86" t="s">
        <v>16</v>
      </c>
      <c r="C14" s="63">
        <v>3.82</v>
      </c>
      <c r="D14" s="63">
        <v>3.82</v>
      </c>
      <c r="E14" s="64">
        <v>3.82</v>
      </c>
    </row>
    <row r="15" spans="2:5" x14ac:dyDescent="0.25">
      <c r="B15" s="86" t="s">
        <v>17</v>
      </c>
      <c r="C15" s="30">
        <f>C12-(C12*C14/100)</f>
        <v>20774.88</v>
      </c>
      <c r="D15" s="30">
        <f>D12-(D12*D14/100)</f>
        <v>42703.92</v>
      </c>
      <c r="E15" s="91">
        <f>E12-(E12*E14/100)</f>
        <v>42703.92</v>
      </c>
    </row>
    <row r="16" spans="2:5" ht="15.75" thickBot="1" x14ac:dyDescent="0.3">
      <c r="B16" s="92" t="s">
        <v>18</v>
      </c>
      <c r="C16" s="93">
        <v>1.38</v>
      </c>
      <c r="D16" s="93">
        <v>1.38</v>
      </c>
      <c r="E16" s="94">
        <v>1.38</v>
      </c>
    </row>
    <row r="17" spans="2:5" ht="15.75" thickBot="1" x14ac:dyDescent="0.3"/>
    <row r="18" spans="2:5" x14ac:dyDescent="0.25">
      <c r="B18" s="95" t="s">
        <v>19</v>
      </c>
      <c r="C18" s="96" t="s">
        <v>20</v>
      </c>
      <c r="D18" s="96" t="s">
        <v>21</v>
      </c>
      <c r="E18" s="97" t="s">
        <v>21</v>
      </c>
    </row>
    <row r="19" spans="2:5" x14ac:dyDescent="0.25">
      <c r="B19" s="76" t="s">
        <v>22</v>
      </c>
      <c r="C19" s="26" t="s">
        <v>4</v>
      </c>
      <c r="D19" s="26" t="s">
        <v>5</v>
      </c>
      <c r="E19" s="84" t="s">
        <v>5</v>
      </c>
    </row>
    <row r="20" spans="2:5" x14ac:dyDescent="0.25">
      <c r="B20" s="76"/>
      <c r="C20" s="26" t="s">
        <v>23</v>
      </c>
      <c r="D20" s="26" t="s">
        <v>24</v>
      </c>
      <c r="E20" s="84" t="s">
        <v>25</v>
      </c>
    </row>
    <row r="21" spans="2:5" x14ac:dyDescent="0.25">
      <c r="B21" s="77" t="s">
        <v>26</v>
      </c>
      <c r="C21" s="1" t="s">
        <v>27</v>
      </c>
      <c r="D21" s="23" t="s">
        <v>28</v>
      </c>
      <c r="E21" s="57" t="s">
        <v>28</v>
      </c>
    </row>
    <row r="22" spans="2:5" x14ac:dyDescent="0.25">
      <c r="B22" s="77" t="s">
        <v>29</v>
      </c>
      <c r="C22" s="1">
        <v>15972.528757149532</v>
      </c>
      <c r="D22" s="23">
        <v>33405.919459578981</v>
      </c>
      <c r="E22" s="59">
        <v>31426.123038609428</v>
      </c>
    </row>
    <row r="23" spans="2:5" x14ac:dyDescent="0.25">
      <c r="B23" s="78" t="s">
        <v>30</v>
      </c>
      <c r="C23" s="1">
        <v>8222.1119095364757</v>
      </c>
      <c r="D23" s="23">
        <v>13679.078707224271</v>
      </c>
      <c r="E23" s="59">
        <v>12811.655298439577</v>
      </c>
    </row>
    <row r="24" spans="2:5" x14ac:dyDescent="0.25">
      <c r="B24" s="78" t="s">
        <v>31</v>
      </c>
      <c r="C24" s="1">
        <v>24194.640666686006</v>
      </c>
      <c r="D24" s="23">
        <v>47084.998166803256</v>
      </c>
      <c r="E24" s="59">
        <v>44237.778337049007</v>
      </c>
    </row>
    <row r="25" spans="2:5" x14ac:dyDescent="0.25">
      <c r="B25" s="78" t="s">
        <v>32</v>
      </c>
      <c r="C25" s="53">
        <v>20.162200555571673</v>
      </c>
      <c r="D25" s="60">
        <v>19.618749236168025</v>
      </c>
      <c r="E25" s="61">
        <v>18.432407640437088</v>
      </c>
    </row>
    <row r="26" spans="2:5" x14ac:dyDescent="0.25">
      <c r="B26" s="78" t="s">
        <v>33</v>
      </c>
      <c r="C26" s="53">
        <v>0.82890417735970656</v>
      </c>
      <c r="D26" s="60">
        <v>0.78476294942590452</v>
      </c>
      <c r="E26" s="61">
        <v>0.73730850070008502</v>
      </c>
    </row>
    <row r="27" spans="2:5" x14ac:dyDescent="0.25">
      <c r="B27" s="78" t="s">
        <v>34</v>
      </c>
      <c r="C27" s="53">
        <v>1.1646103691903877</v>
      </c>
      <c r="D27" s="60">
        <v>1.1025919439433958</v>
      </c>
      <c r="E27" s="61">
        <v>1.0359184434836195</v>
      </c>
    </row>
    <row r="28" spans="2:5" x14ac:dyDescent="0.25">
      <c r="B28" s="78" t="s">
        <v>35</v>
      </c>
      <c r="C28" s="1">
        <v>4513.9798564882658</v>
      </c>
      <c r="D28" s="23">
        <v>7397.6192293103531</v>
      </c>
      <c r="E28" s="59">
        <v>7002.2142617924956</v>
      </c>
    </row>
    <row r="29" spans="2:5" x14ac:dyDescent="0.25">
      <c r="B29" s="78" t="s">
        <v>36</v>
      </c>
      <c r="C29" s="1">
        <v>12736.091766024741</v>
      </c>
      <c r="D29" s="23">
        <v>21076.697936534623</v>
      </c>
      <c r="E29" s="59">
        <v>19813.869560232073</v>
      </c>
    </row>
    <row r="30" spans="2:5" x14ac:dyDescent="0.25">
      <c r="B30" s="78" t="s">
        <v>37</v>
      </c>
      <c r="C30" s="1">
        <v>28708.620523174272</v>
      </c>
      <c r="D30" s="23">
        <v>54482.617396113608</v>
      </c>
      <c r="E30" s="59">
        <v>51239.992598841505</v>
      </c>
    </row>
    <row r="31" spans="2:5" x14ac:dyDescent="0.25">
      <c r="B31" s="78" t="s">
        <v>38</v>
      </c>
      <c r="C31" s="53">
        <v>23.923850435978558</v>
      </c>
      <c r="D31" s="60">
        <v>22.701090581714002</v>
      </c>
      <c r="E31" s="61">
        <v>21.349996916183962</v>
      </c>
    </row>
    <row r="32" spans="2:5" x14ac:dyDescent="0.25">
      <c r="B32" s="78" t="s">
        <v>39</v>
      </c>
      <c r="C32" s="53">
        <v>0.98355234143484582</v>
      </c>
      <c r="D32" s="60">
        <v>0.9080586425585081</v>
      </c>
      <c r="E32" s="61">
        <v>0.85401400203895217</v>
      </c>
    </row>
    <row r="33" spans="2:5" x14ac:dyDescent="0.25">
      <c r="B33" s="78" t="s">
        <v>40</v>
      </c>
      <c r="C33" s="53">
        <v>1.3818910397159585</v>
      </c>
      <c r="D33" s="60">
        <v>1.2758223927947039</v>
      </c>
      <c r="E33" s="61">
        <v>1.1998896728647279</v>
      </c>
    </row>
    <row r="34" spans="2:5" ht="6.95" customHeight="1" x14ac:dyDescent="0.25">
      <c r="B34" s="78"/>
      <c r="C34" s="98" t="s">
        <v>41</v>
      </c>
      <c r="D34" s="99"/>
      <c r="E34" s="100"/>
    </row>
    <row r="35" spans="2:5" x14ac:dyDescent="0.25">
      <c r="B35" s="78" t="s">
        <v>42</v>
      </c>
      <c r="C35" s="54">
        <v>13834.706680977501</v>
      </c>
      <c r="D35" s="63">
        <v>28438.008177564781</v>
      </c>
      <c r="E35" s="64">
        <v>28438.008177564781</v>
      </c>
    </row>
    <row r="36" spans="2:5" x14ac:dyDescent="0.25">
      <c r="B36" s="78" t="s">
        <v>43</v>
      </c>
      <c r="C36" s="54">
        <v>500</v>
      </c>
      <c r="D36" s="23">
        <v>1000</v>
      </c>
      <c r="E36" s="64">
        <v>1000</v>
      </c>
    </row>
    <row r="37" spans="2:5" x14ac:dyDescent="0.25">
      <c r="B37" s="78" t="s">
        <v>44</v>
      </c>
      <c r="C37" s="54">
        <v>89.920000000000016</v>
      </c>
      <c r="D37" s="23">
        <v>44.960000000000008</v>
      </c>
      <c r="E37" s="64">
        <v>22.480000000000004</v>
      </c>
    </row>
    <row r="38" spans="2:5" x14ac:dyDescent="0.25">
      <c r="B38" s="78" t="s">
        <v>45</v>
      </c>
      <c r="C38" s="1">
        <v>14424.626680977462</v>
      </c>
      <c r="D38" s="23">
        <v>29482.96817756478</v>
      </c>
      <c r="E38" s="59">
        <v>29460.488177564781</v>
      </c>
    </row>
    <row r="39" spans="2:5" x14ac:dyDescent="0.25">
      <c r="B39" s="77" t="s">
        <v>46</v>
      </c>
      <c r="C39" s="53">
        <v>12.020522234147885</v>
      </c>
      <c r="D39" s="60">
        <v>12.284570073985325</v>
      </c>
      <c r="E39" s="61">
        <v>12.275203407318658</v>
      </c>
    </row>
    <row r="40" spans="2:5" x14ac:dyDescent="0.25">
      <c r="B40" s="77" t="s">
        <v>47</v>
      </c>
      <c r="C40" s="53">
        <v>0.49418519900482677</v>
      </c>
      <c r="D40" s="60">
        <v>0.49139093056540456</v>
      </c>
      <c r="E40" s="61">
        <v>0.49101625770164875</v>
      </c>
    </row>
    <row r="41" spans="2:5" x14ac:dyDescent="0.25">
      <c r="B41" s="77" t="s">
        <v>48</v>
      </c>
      <c r="C41" s="65">
        <v>0.69433020460178163</v>
      </c>
      <c r="D41" s="60">
        <v>0.69040425744439349</v>
      </c>
      <c r="E41" s="61">
        <v>0.68987784207081648</v>
      </c>
    </row>
    <row r="42" spans="2:5" ht="6.95" customHeight="1" x14ac:dyDescent="0.25">
      <c r="B42" s="78"/>
      <c r="C42" s="98" t="s">
        <v>41</v>
      </c>
      <c r="D42" s="99"/>
      <c r="E42" s="100"/>
    </row>
    <row r="43" spans="2:5" x14ac:dyDescent="0.25">
      <c r="B43" s="77" t="s">
        <v>49</v>
      </c>
      <c r="C43" s="1">
        <v>-1547.9020761720694</v>
      </c>
      <c r="D43" s="23">
        <v>-3922.9512820142008</v>
      </c>
      <c r="E43" s="59">
        <v>-1965.6348610446476</v>
      </c>
    </row>
    <row r="44" spans="2:5" x14ac:dyDescent="0.25">
      <c r="B44" s="78" t="s">
        <v>50</v>
      </c>
      <c r="C44" s="1">
        <v>-9770.0139857085433</v>
      </c>
      <c r="D44" s="23">
        <v>-17602.029989238476</v>
      </c>
      <c r="E44" s="59">
        <v>-14777.290159484226</v>
      </c>
    </row>
    <row r="45" spans="2:5" x14ac:dyDescent="0.25">
      <c r="B45" s="78" t="s">
        <v>51</v>
      </c>
      <c r="C45" s="54">
        <v>-14283.993842196809</v>
      </c>
      <c r="D45" s="23">
        <v>-24999.649218548828</v>
      </c>
      <c r="E45" s="59">
        <v>-21779.504421276724</v>
      </c>
    </row>
    <row r="46" spans="2:5" x14ac:dyDescent="0.25">
      <c r="B46" s="78" t="s">
        <v>52</v>
      </c>
      <c r="C46" s="1">
        <v>-14873.913842196809</v>
      </c>
      <c r="D46" s="23">
        <v>-26044.609218548827</v>
      </c>
      <c r="E46" s="59">
        <v>-22801.984421276724</v>
      </c>
    </row>
    <row r="47" spans="2:5" x14ac:dyDescent="0.25">
      <c r="B47" s="78" t="s">
        <v>53</v>
      </c>
      <c r="C47" s="1">
        <v>-119969.11414922729</v>
      </c>
      <c r="D47" s="23">
        <v>-209968.29065626822</v>
      </c>
      <c r="E47" s="59">
        <v>-182922.77922376234</v>
      </c>
    </row>
    <row r="48" spans="2:5" ht="6.95" customHeight="1" x14ac:dyDescent="0.25">
      <c r="B48" s="78"/>
      <c r="C48" s="1" t="s">
        <v>41</v>
      </c>
      <c r="D48" s="62"/>
      <c r="E48" s="81"/>
    </row>
    <row r="49" spans="2:5" x14ac:dyDescent="0.25">
      <c r="B49" s="77" t="s">
        <v>54</v>
      </c>
      <c r="C49" s="1">
        <v>-1083.3830446841905</v>
      </c>
      <c r="D49" s="23">
        <v>-5491.3795510457667</v>
      </c>
      <c r="E49" s="59">
        <v>-5503.02377205213</v>
      </c>
    </row>
    <row r="50" spans="2:5" x14ac:dyDescent="0.25">
      <c r="B50" s="78" t="s">
        <v>55</v>
      </c>
      <c r="C50" s="1">
        <v>-6838.0730676579451</v>
      </c>
      <c r="D50" s="23">
        <v>-24639.466715520783</v>
      </c>
      <c r="E50" s="59">
        <v>-41370.745221183075</v>
      </c>
    </row>
    <row r="51" spans="2:5" x14ac:dyDescent="0.25">
      <c r="B51" s="78" t="s">
        <v>56</v>
      </c>
      <c r="C51" s="1">
        <v>-9997.4261791022745</v>
      </c>
      <c r="D51" s="63">
        <v>-34994.715109378034</v>
      </c>
      <c r="E51" s="59">
        <v>-60974.259741254114</v>
      </c>
    </row>
    <row r="52" spans="2:5" x14ac:dyDescent="0.25">
      <c r="B52" s="78" t="s">
        <v>57</v>
      </c>
      <c r="C52" s="1">
        <v>-10410.313619178976</v>
      </c>
      <c r="D52" s="23">
        <v>-26044.609218548827</v>
      </c>
      <c r="E52" s="59">
        <v>-63836.811610861012</v>
      </c>
    </row>
    <row r="53" spans="2:5" ht="6.95" customHeight="1" x14ac:dyDescent="0.25">
      <c r="B53" s="78"/>
      <c r="C53" s="1"/>
      <c r="D53" s="62"/>
      <c r="E53" s="81"/>
    </row>
    <row r="54" spans="2:5" x14ac:dyDescent="0.25">
      <c r="B54" s="77" t="s">
        <v>58</v>
      </c>
      <c r="C54" s="66">
        <v>0.47397464249999999</v>
      </c>
      <c r="D54" s="67">
        <v>0.47397464249999999</v>
      </c>
      <c r="E54" s="69">
        <v>0.47397464249999999</v>
      </c>
    </row>
    <row r="55" spans="2:5" x14ac:dyDescent="0.25">
      <c r="B55" s="79" t="s">
        <v>59</v>
      </c>
      <c r="C55" s="24">
        <v>0.74044272492305763</v>
      </c>
      <c r="D55" s="60">
        <v>0.7577983346629299</v>
      </c>
      <c r="E55" s="69">
        <v>0.71196375036786852</v>
      </c>
    </row>
    <row r="56" spans="2:5" x14ac:dyDescent="0.25">
      <c r="B56" s="77" t="s">
        <v>60</v>
      </c>
      <c r="C56" s="24">
        <v>1.1362145373011063</v>
      </c>
      <c r="D56" s="60">
        <v>1.0781220592115024</v>
      </c>
      <c r="E56" s="69">
        <v>1.011974974125303</v>
      </c>
    </row>
    <row r="57" spans="2:5" ht="15.75" thickBot="1" x14ac:dyDescent="0.3">
      <c r="B57" s="80" t="s">
        <v>61</v>
      </c>
      <c r="C57" s="70">
        <v>1.3534952078266769</v>
      </c>
      <c r="D57" s="71">
        <v>1.2513525080628105</v>
      </c>
      <c r="E57" s="72">
        <v>1.1759462035064112</v>
      </c>
    </row>
  </sheetData>
  <mergeCells count="2">
    <mergeCell ref="B2:E2"/>
    <mergeCell ref="C3:E3"/>
  </mergeCells>
  <conditionalFormatting sqref="C43:C53 D44:E47 D50:E52">
    <cfRule type="cellIs" dxfId="3" priority="3" stopIfTrue="1" operator="lessThan">
      <formula>0</formula>
    </cfRule>
  </conditionalFormatting>
  <conditionalFormatting sqref="C43:E53">
    <cfRule type="cellIs" dxfId="2" priority="1" stopIfTrue="1" operator="lessThan">
      <formula>0</formula>
    </cfRule>
  </conditionalFormatting>
  <printOptions horizontalCentered="1"/>
  <pageMargins left="0.51181102362204722" right="0.51181102362204722" top="0" bottom="0" header="0" footer="0"/>
  <pageSetup paperSize="9" scale="8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8593-E75B-47E2-8118-ADE0CD69E9B2}">
  <dimension ref="C1:F60"/>
  <sheetViews>
    <sheetView showGridLines="0" topLeftCell="A44" zoomScaleNormal="100" workbookViewId="0">
      <selection activeCell="C2" sqref="C2:F2"/>
    </sheetView>
  </sheetViews>
  <sheetFormatPr defaultRowHeight="15" x14ac:dyDescent="0.25"/>
  <cols>
    <col min="1" max="2" width="6.85546875" customWidth="1"/>
    <col min="3" max="3" width="45.5703125" bestFit="1" customWidth="1"/>
    <col min="4" max="5" width="12.85546875" bestFit="1" customWidth="1"/>
    <col min="6" max="6" width="14" bestFit="1" customWidth="1"/>
    <col min="7" max="8" width="6.85546875" customWidth="1"/>
  </cols>
  <sheetData>
    <row r="1" spans="3:6" ht="96.75" customHeight="1" thickBot="1" x14ac:dyDescent="0.3"/>
    <row r="2" spans="3:6" x14ac:dyDescent="0.25">
      <c r="C2" s="152" t="s">
        <v>62</v>
      </c>
      <c r="D2" s="153"/>
      <c r="E2" s="153"/>
      <c r="F2" s="154"/>
    </row>
    <row r="3" spans="3:6" x14ac:dyDescent="0.25">
      <c r="C3" s="19"/>
      <c r="D3" s="155">
        <v>45566</v>
      </c>
      <c r="E3" s="156"/>
      <c r="F3" s="157"/>
    </row>
    <row r="4" spans="3:6" x14ac:dyDescent="0.25">
      <c r="C4" s="49" t="s">
        <v>63</v>
      </c>
      <c r="D4" s="20" t="s">
        <v>3</v>
      </c>
      <c r="E4" s="20" t="s">
        <v>64</v>
      </c>
      <c r="F4" s="101" t="s">
        <v>65</v>
      </c>
    </row>
    <row r="5" spans="3:6" x14ac:dyDescent="0.25">
      <c r="C5" s="21"/>
      <c r="D5" s="164" t="s">
        <v>66</v>
      </c>
      <c r="E5" s="165"/>
      <c r="F5" s="166"/>
    </row>
    <row r="6" spans="3:6" x14ac:dyDescent="0.25">
      <c r="C6" s="22" t="s">
        <v>67</v>
      </c>
      <c r="D6" s="14">
        <v>45.5</v>
      </c>
      <c r="E6" s="15">
        <v>45.5</v>
      </c>
      <c r="F6" s="102">
        <v>45.5</v>
      </c>
    </row>
    <row r="7" spans="3:6" x14ac:dyDescent="0.25">
      <c r="C7" s="22" t="s">
        <v>68</v>
      </c>
      <c r="D7" s="14">
        <v>17</v>
      </c>
      <c r="E7" s="15">
        <v>17</v>
      </c>
      <c r="F7" s="102">
        <v>17</v>
      </c>
    </row>
    <row r="8" spans="3:6" x14ac:dyDescent="0.25">
      <c r="C8" s="22" t="s">
        <v>69</v>
      </c>
      <c r="D8" s="14">
        <v>20</v>
      </c>
      <c r="E8" s="15">
        <v>20</v>
      </c>
      <c r="F8" s="102">
        <v>20</v>
      </c>
    </row>
    <row r="9" spans="3:6" x14ac:dyDescent="0.25">
      <c r="C9" s="22" t="s">
        <v>70</v>
      </c>
      <c r="D9" s="16">
        <v>2400</v>
      </c>
      <c r="E9" s="17">
        <v>2560</v>
      </c>
      <c r="F9" s="103">
        <v>3600</v>
      </c>
    </row>
    <row r="10" spans="3:6" x14ac:dyDescent="0.25">
      <c r="C10" s="22" t="s">
        <v>71</v>
      </c>
      <c r="D10" s="7">
        <v>778000</v>
      </c>
      <c r="E10" s="18">
        <v>823360</v>
      </c>
      <c r="F10" s="104">
        <v>1106100</v>
      </c>
    </row>
    <row r="11" spans="3:6" x14ac:dyDescent="0.25">
      <c r="C11" s="22" t="s">
        <v>72</v>
      </c>
      <c r="D11" s="7">
        <v>751005.2</v>
      </c>
      <c r="E11" s="18">
        <v>854009.5</v>
      </c>
      <c r="F11" s="104">
        <v>1036362</v>
      </c>
    </row>
    <row r="12" spans="3:6" x14ac:dyDescent="0.25">
      <c r="C12" s="22" t="s">
        <v>73</v>
      </c>
      <c r="D12" s="7">
        <v>1529005.2</v>
      </c>
      <c r="E12" s="18">
        <v>1677369.5</v>
      </c>
      <c r="F12" s="104">
        <v>2142462</v>
      </c>
    </row>
    <row r="13" spans="3:6" x14ac:dyDescent="0.25">
      <c r="C13" s="22" t="s">
        <v>74</v>
      </c>
      <c r="D13" s="16">
        <v>5.4</v>
      </c>
      <c r="E13" s="17">
        <v>5.4</v>
      </c>
      <c r="F13" s="103">
        <v>5.4</v>
      </c>
    </row>
    <row r="14" spans="3:6" x14ac:dyDescent="0.25">
      <c r="C14" s="22" t="s">
        <v>75</v>
      </c>
      <c r="D14" s="7">
        <v>5.79</v>
      </c>
      <c r="E14" s="18">
        <v>5.79</v>
      </c>
      <c r="F14" s="104">
        <v>5.79</v>
      </c>
    </row>
    <row r="15" spans="3:6" x14ac:dyDescent="0.25">
      <c r="C15" s="22" t="s">
        <v>76</v>
      </c>
      <c r="D15" s="7">
        <v>7222.05</v>
      </c>
      <c r="E15" s="18">
        <v>7684.02</v>
      </c>
      <c r="F15" s="104">
        <v>8560.17</v>
      </c>
    </row>
    <row r="16" spans="3:6" x14ac:dyDescent="0.25">
      <c r="C16" s="22" t="s">
        <v>77</v>
      </c>
      <c r="D16" s="7">
        <v>10.7</v>
      </c>
      <c r="E16" s="18">
        <v>10.7</v>
      </c>
      <c r="F16" s="105">
        <v>10.7</v>
      </c>
    </row>
    <row r="17" spans="3:6" x14ac:dyDescent="0.25">
      <c r="C17" s="22" t="s">
        <v>78</v>
      </c>
      <c r="D17" s="7">
        <v>12.3</v>
      </c>
      <c r="E17" s="18">
        <v>12.3</v>
      </c>
      <c r="F17" s="105">
        <v>12.3</v>
      </c>
    </row>
    <row r="18" spans="3:6" x14ac:dyDescent="0.25">
      <c r="C18" s="22" t="s">
        <v>79</v>
      </c>
      <c r="D18" s="16">
        <v>30000</v>
      </c>
      <c r="E18" s="17">
        <v>32000</v>
      </c>
      <c r="F18" s="103">
        <v>22500</v>
      </c>
    </row>
    <row r="19" spans="3:6" x14ac:dyDescent="0.25">
      <c r="C19" s="22" t="s">
        <v>80</v>
      </c>
      <c r="D19" s="16">
        <v>63840</v>
      </c>
      <c r="E19" s="17">
        <v>69120</v>
      </c>
      <c r="F19" s="103">
        <v>90000</v>
      </c>
    </row>
    <row r="20" spans="3:6" x14ac:dyDescent="0.25">
      <c r="C20" s="22" t="s">
        <v>15</v>
      </c>
      <c r="D20" s="7">
        <v>12.5</v>
      </c>
      <c r="E20" s="18">
        <v>12.5</v>
      </c>
      <c r="F20" s="104">
        <v>12.5</v>
      </c>
    </row>
    <row r="21" spans="3:6" x14ac:dyDescent="0.25">
      <c r="C21" s="22" t="s">
        <v>16</v>
      </c>
      <c r="D21" s="7">
        <v>11.5</v>
      </c>
      <c r="E21" s="18">
        <v>11.5</v>
      </c>
      <c r="F21" s="104">
        <v>11.5</v>
      </c>
    </row>
    <row r="22" spans="3:6" ht="15.75" thickBot="1" x14ac:dyDescent="0.3">
      <c r="C22" s="106" t="s">
        <v>81</v>
      </c>
      <c r="D22" s="107">
        <v>26550</v>
      </c>
      <c r="E22" s="108">
        <v>28320</v>
      </c>
      <c r="F22" s="109">
        <v>39825</v>
      </c>
    </row>
    <row r="23" spans="3:6" ht="15.75" thickBot="1" x14ac:dyDescent="0.3"/>
    <row r="24" spans="3:6" x14ac:dyDescent="0.25">
      <c r="C24" s="110" t="s">
        <v>63</v>
      </c>
      <c r="D24" s="111" t="s">
        <v>3</v>
      </c>
      <c r="E24" s="111" t="s">
        <v>64</v>
      </c>
      <c r="F24" s="112" t="s">
        <v>65</v>
      </c>
    </row>
    <row r="25" spans="3:6" x14ac:dyDescent="0.25">
      <c r="C25" s="6" t="s">
        <v>82</v>
      </c>
      <c r="D25" s="2">
        <v>29722.29</v>
      </c>
      <c r="E25" s="3">
        <v>31919.1</v>
      </c>
      <c r="F25" s="113">
        <v>36720.410000000003</v>
      </c>
    </row>
    <row r="26" spans="3:6" x14ac:dyDescent="0.25">
      <c r="C26" s="6" t="s">
        <v>30</v>
      </c>
      <c r="D26" s="2">
        <v>15264.64</v>
      </c>
      <c r="E26" s="3">
        <v>16160</v>
      </c>
      <c r="F26" s="113">
        <v>20492.169999999998</v>
      </c>
    </row>
    <row r="27" spans="3:6" x14ac:dyDescent="0.25">
      <c r="C27" s="6" t="s">
        <v>83</v>
      </c>
      <c r="D27" s="2">
        <v>44986.93</v>
      </c>
      <c r="E27" s="3">
        <v>48079.1</v>
      </c>
      <c r="F27" s="113">
        <v>57212.58</v>
      </c>
    </row>
    <row r="28" spans="3:6" x14ac:dyDescent="0.25">
      <c r="C28" s="6" t="s">
        <v>84</v>
      </c>
      <c r="D28" s="4">
        <v>18.745000000000001</v>
      </c>
      <c r="E28" s="5">
        <v>18.780999999999999</v>
      </c>
      <c r="F28" s="114">
        <v>15.891999999999999</v>
      </c>
    </row>
    <row r="29" spans="3:6" x14ac:dyDescent="0.25">
      <c r="C29" s="6" t="s">
        <v>85</v>
      </c>
      <c r="D29" s="4">
        <v>0.51300000000000001</v>
      </c>
      <c r="E29" s="5">
        <v>0.51400000000000001</v>
      </c>
      <c r="F29" s="114">
        <v>0.435</v>
      </c>
    </row>
    <row r="30" spans="3:6" x14ac:dyDescent="0.25">
      <c r="C30" s="6" t="s">
        <v>86</v>
      </c>
      <c r="D30" s="4">
        <v>1.694</v>
      </c>
      <c r="E30" s="5">
        <v>1.698</v>
      </c>
      <c r="F30" s="114">
        <v>1.4370000000000001</v>
      </c>
    </row>
    <row r="31" spans="3:6" x14ac:dyDescent="0.25">
      <c r="C31" s="6" t="s">
        <v>35</v>
      </c>
      <c r="D31" s="2">
        <v>8144.62</v>
      </c>
      <c r="E31" s="3">
        <v>8929.7800000000007</v>
      </c>
      <c r="F31" s="113">
        <v>11375.49</v>
      </c>
    </row>
    <row r="32" spans="3:6" x14ac:dyDescent="0.25">
      <c r="C32" s="6" t="s">
        <v>87</v>
      </c>
      <c r="D32" s="2">
        <v>23409.26</v>
      </c>
      <c r="E32" s="3">
        <v>25089.78</v>
      </c>
      <c r="F32" s="113">
        <v>31867.66</v>
      </c>
    </row>
    <row r="33" spans="3:6" x14ac:dyDescent="0.25">
      <c r="C33" s="6" t="s">
        <v>88</v>
      </c>
      <c r="D33" s="2">
        <v>53131.55</v>
      </c>
      <c r="E33" s="3">
        <v>57008.88</v>
      </c>
      <c r="F33" s="113">
        <v>68588.070000000007</v>
      </c>
    </row>
    <row r="34" spans="3:6" x14ac:dyDescent="0.25">
      <c r="C34" s="6" t="s">
        <v>89</v>
      </c>
      <c r="D34" s="4">
        <v>22.138000000000002</v>
      </c>
      <c r="E34" s="5">
        <v>22.268999999999998</v>
      </c>
      <c r="F34" s="114">
        <v>19.052</v>
      </c>
    </row>
    <row r="35" spans="3:6" x14ac:dyDescent="0.25">
      <c r="C35" s="6" t="s">
        <v>90</v>
      </c>
      <c r="D35" s="4">
        <v>0.60599999999999998</v>
      </c>
      <c r="E35" s="5">
        <v>0.61</v>
      </c>
      <c r="F35" s="114">
        <v>0.52200000000000002</v>
      </c>
    </row>
    <row r="36" spans="3:6" x14ac:dyDescent="0.25">
      <c r="C36" s="6" t="s">
        <v>91</v>
      </c>
      <c r="D36" s="4">
        <v>2.0009999999999999</v>
      </c>
      <c r="E36" s="5">
        <v>2.0129999999999999</v>
      </c>
      <c r="F36" s="114">
        <v>1.722</v>
      </c>
    </row>
    <row r="37" spans="3:6" ht="6.95" customHeight="1" x14ac:dyDescent="0.25">
      <c r="C37" s="161"/>
      <c r="D37" s="162"/>
      <c r="E37" s="162"/>
      <c r="F37" s="163"/>
    </row>
    <row r="38" spans="3:6" x14ac:dyDescent="0.25">
      <c r="C38" s="6" t="s">
        <v>42</v>
      </c>
      <c r="D38" s="2">
        <v>38497.5</v>
      </c>
      <c r="E38" s="3">
        <v>41064</v>
      </c>
      <c r="F38" s="113">
        <v>68897.25</v>
      </c>
    </row>
    <row r="39" spans="3:6" x14ac:dyDescent="0.25">
      <c r="C39" s="6" t="s">
        <v>92</v>
      </c>
      <c r="D39" s="2">
        <v>5316.67</v>
      </c>
      <c r="E39" s="3">
        <v>5800</v>
      </c>
      <c r="F39" s="113">
        <v>16916.669999999998</v>
      </c>
    </row>
    <row r="40" spans="3:6" x14ac:dyDescent="0.25">
      <c r="C40" s="6" t="s">
        <v>44</v>
      </c>
      <c r="D40" s="2">
        <v>222.75</v>
      </c>
      <c r="E40" s="3">
        <v>222.75</v>
      </c>
      <c r="F40" s="113">
        <v>222.75</v>
      </c>
    </row>
    <row r="41" spans="3:6" x14ac:dyDescent="0.25">
      <c r="C41" s="6" t="s">
        <v>93</v>
      </c>
      <c r="D41" s="2">
        <v>44036.92</v>
      </c>
      <c r="E41" s="3">
        <v>47086.75</v>
      </c>
      <c r="F41" s="113">
        <v>86036.67</v>
      </c>
    </row>
    <row r="42" spans="3:6" x14ac:dyDescent="0.25">
      <c r="C42" s="6" t="s">
        <v>94</v>
      </c>
      <c r="D42" s="4">
        <v>18.349</v>
      </c>
      <c r="E42" s="5">
        <v>18.393000000000001</v>
      </c>
      <c r="F42" s="114">
        <v>23.899000000000001</v>
      </c>
    </row>
    <row r="43" spans="3:6" x14ac:dyDescent="0.25">
      <c r="C43" s="6" t="s">
        <v>95</v>
      </c>
      <c r="D43" s="4">
        <v>0.503</v>
      </c>
      <c r="E43" s="5">
        <v>0.504</v>
      </c>
      <c r="F43" s="114">
        <v>0.65500000000000003</v>
      </c>
    </row>
    <row r="44" spans="3:6" x14ac:dyDescent="0.25">
      <c r="C44" s="6" t="s">
        <v>96</v>
      </c>
      <c r="D44" s="4">
        <v>1.659</v>
      </c>
      <c r="E44" s="5">
        <v>1.663</v>
      </c>
      <c r="F44" s="114">
        <v>2.16</v>
      </c>
    </row>
    <row r="45" spans="3:6" ht="6.95" customHeight="1" x14ac:dyDescent="0.25">
      <c r="C45" s="158"/>
      <c r="D45" s="159"/>
      <c r="E45" s="159"/>
      <c r="F45" s="160"/>
    </row>
    <row r="46" spans="3:6" x14ac:dyDescent="0.25">
      <c r="C46" s="6" t="s">
        <v>97</v>
      </c>
      <c r="D46" s="2">
        <v>14314.66</v>
      </c>
      <c r="E46" s="3">
        <v>15167.69</v>
      </c>
      <c r="F46" s="113">
        <v>49316.28</v>
      </c>
    </row>
    <row r="47" spans="3:6" x14ac:dyDescent="0.25">
      <c r="C47" s="6" t="s">
        <v>98</v>
      </c>
      <c r="D47" s="28">
        <v>-949.92</v>
      </c>
      <c r="E47" s="29">
        <v>-992.24</v>
      </c>
      <c r="F47" s="113">
        <v>28824.17</v>
      </c>
    </row>
    <row r="48" spans="3:6" x14ac:dyDescent="0.25">
      <c r="C48" s="6" t="s">
        <v>99</v>
      </c>
      <c r="D48" s="28">
        <v>-9094.5300000000007</v>
      </c>
      <c r="E48" s="29">
        <v>-9922.01</v>
      </c>
      <c r="F48" s="113">
        <v>17448.68</v>
      </c>
    </row>
    <row r="49" spans="3:6" x14ac:dyDescent="0.25">
      <c r="C49" s="6" t="s">
        <v>100</v>
      </c>
      <c r="D49" s="28">
        <v>-14634.05</v>
      </c>
      <c r="E49" s="29">
        <v>-15944.88</v>
      </c>
      <c r="F49" s="113">
        <v>309.18</v>
      </c>
    </row>
    <row r="50" spans="3:6" x14ac:dyDescent="0.25">
      <c r="C50" s="6" t="s">
        <v>101</v>
      </c>
      <c r="D50" s="28">
        <v>-52657.33</v>
      </c>
      <c r="E50" s="29">
        <v>-57448.44</v>
      </c>
      <c r="F50" s="113">
        <v>101027.86</v>
      </c>
    </row>
    <row r="51" spans="3:6" ht="6.95" customHeight="1" x14ac:dyDescent="0.25">
      <c r="C51" s="161"/>
      <c r="D51" s="162"/>
      <c r="E51" s="162"/>
      <c r="F51" s="163"/>
    </row>
    <row r="52" spans="3:6" x14ac:dyDescent="0.25">
      <c r="C52" s="6" t="s">
        <v>102</v>
      </c>
      <c r="D52" s="2">
        <v>6906.82</v>
      </c>
      <c r="E52" s="3">
        <v>7318.41</v>
      </c>
      <c r="F52" s="113">
        <v>23795.11</v>
      </c>
    </row>
    <row r="53" spans="3:6" x14ac:dyDescent="0.25">
      <c r="C53" s="6" t="s">
        <v>103</v>
      </c>
      <c r="D53" s="2">
        <v>-458.34</v>
      </c>
      <c r="E53" s="3">
        <v>-478.76</v>
      </c>
      <c r="F53" s="113">
        <v>13907.66</v>
      </c>
    </row>
    <row r="54" spans="3:6" x14ac:dyDescent="0.25">
      <c r="C54" s="6" t="s">
        <v>104</v>
      </c>
      <c r="D54" s="2">
        <v>-4388.1099999999997</v>
      </c>
      <c r="E54" s="3">
        <v>-4787.37</v>
      </c>
      <c r="F54" s="113">
        <v>8418.99</v>
      </c>
    </row>
    <row r="55" spans="3:6" x14ac:dyDescent="0.25">
      <c r="C55" s="6" t="s">
        <v>105</v>
      </c>
      <c r="D55" s="1">
        <v>-7060.93</v>
      </c>
      <c r="E55" s="3">
        <v>-7693.4</v>
      </c>
      <c r="F55" s="113">
        <v>149.18</v>
      </c>
    </row>
    <row r="56" spans="3:6" ht="6.95" customHeight="1" x14ac:dyDescent="0.25">
      <c r="C56" s="161"/>
      <c r="D56" s="162"/>
      <c r="E56" s="162"/>
      <c r="F56" s="163"/>
    </row>
    <row r="57" spans="3:6" x14ac:dyDescent="0.25">
      <c r="C57" s="8" t="s">
        <v>58</v>
      </c>
      <c r="D57" s="4">
        <v>1.45</v>
      </c>
      <c r="E57" s="5">
        <v>1.45</v>
      </c>
      <c r="F57" s="114">
        <v>1.73</v>
      </c>
    </row>
    <row r="58" spans="3:6" x14ac:dyDescent="0.25">
      <c r="C58" s="6" t="s">
        <v>106</v>
      </c>
      <c r="D58" s="4">
        <v>0.91100000000000003</v>
      </c>
      <c r="E58" s="5">
        <v>0.91400000000000003</v>
      </c>
      <c r="F58" s="114">
        <v>0.49199999999999999</v>
      </c>
    </row>
    <row r="59" spans="3:6" x14ac:dyDescent="0.25">
      <c r="C59" s="6" t="s">
        <v>107</v>
      </c>
      <c r="D59" s="9">
        <v>1.486</v>
      </c>
      <c r="E59" s="10">
        <v>1.4850000000000001</v>
      </c>
      <c r="F59" s="116">
        <v>1.006</v>
      </c>
    </row>
    <row r="60" spans="3:6" ht="15.75" thickBot="1" x14ac:dyDescent="0.3">
      <c r="C60" s="11" t="s">
        <v>108</v>
      </c>
      <c r="D60" s="12">
        <v>1.7929999999999999</v>
      </c>
      <c r="E60" s="13">
        <v>1.8</v>
      </c>
      <c r="F60" s="117">
        <v>1.292</v>
      </c>
    </row>
  </sheetData>
  <mergeCells count="7">
    <mergeCell ref="C2:F2"/>
    <mergeCell ref="D3:F3"/>
    <mergeCell ref="C45:F45"/>
    <mergeCell ref="C51:F51"/>
    <mergeCell ref="C56:F56"/>
    <mergeCell ref="C37:F37"/>
    <mergeCell ref="D5:F5"/>
  </mergeCells>
  <conditionalFormatting sqref="D46:F50">
    <cfRule type="cellIs" dxfId="1" priority="2" stopIfTrue="1" operator="lessThan">
      <formula>0</formula>
    </cfRule>
  </conditionalFormatting>
  <conditionalFormatting sqref="D52:F55">
    <cfRule type="cellIs" dxfId="0" priority="1" stopIfTrue="1" operator="lessThan">
      <formula>0</formula>
    </cfRule>
  </conditionalFormatting>
  <printOptions horizontalCentered="1"/>
  <pageMargins left="0.51181102362204722" right="0.51181102362204722" top="0" bottom="0" header="0" footer="0"/>
  <pageSetup paperSize="9"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0F37-581A-4EAC-B8F9-8F2E052BB1E4}">
  <sheetPr>
    <pageSetUpPr fitToPage="1"/>
  </sheetPr>
  <dimension ref="C1:D52"/>
  <sheetViews>
    <sheetView showGridLines="0" zoomScaleNormal="100" workbookViewId="0">
      <selection activeCell="C2" sqref="C2:D2"/>
    </sheetView>
  </sheetViews>
  <sheetFormatPr defaultRowHeight="15" x14ac:dyDescent="0.25"/>
  <cols>
    <col min="1" max="2" width="8.28515625" customWidth="1"/>
    <col min="3" max="3" width="48.5703125" bestFit="1" customWidth="1"/>
    <col min="4" max="4" width="12.85546875" bestFit="1" customWidth="1"/>
    <col min="5" max="6" width="8.28515625" customWidth="1"/>
  </cols>
  <sheetData>
    <row r="1" spans="3:4" ht="77.25" customHeight="1" thickBot="1" x14ac:dyDescent="0.3"/>
    <row r="2" spans="3:4" x14ac:dyDescent="0.25">
      <c r="C2" s="167" t="s">
        <v>109</v>
      </c>
      <c r="D2" s="168"/>
    </row>
    <row r="3" spans="3:4" x14ac:dyDescent="0.25">
      <c r="C3" s="55"/>
      <c r="D3" s="83">
        <v>45566</v>
      </c>
    </row>
    <row r="4" spans="3:4" x14ac:dyDescent="0.25">
      <c r="C4" s="55" t="s">
        <v>19</v>
      </c>
      <c r="D4" s="56" t="s">
        <v>110</v>
      </c>
    </row>
    <row r="5" spans="3:4" x14ac:dyDescent="0.25">
      <c r="C5" s="55" t="s">
        <v>22</v>
      </c>
      <c r="D5" s="56" t="s">
        <v>111</v>
      </c>
    </row>
    <row r="6" spans="3:4" x14ac:dyDescent="0.25">
      <c r="C6" s="68" t="s">
        <v>112</v>
      </c>
      <c r="D6" s="115">
        <v>48</v>
      </c>
    </row>
    <row r="7" spans="3:4" x14ac:dyDescent="0.25">
      <c r="C7" s="68" t="s">
        <v>113</v>
      </c>
      <c r="D7" s="115">
        <v>13</v>
      </c>
    </row>
    <row r="8" spans="3:4" x14ac:dyDescent="0.25">
      <c r="C8" s="68" t="s">
        <v>114</v>
      </c>
      <c r="D8" s="115">
        <v>30</v>
      </c>
    </row>
    <row r="9" spans="3:4" x14ac:dyDescent="0.25">
      <c r="C9" s="68" t="s">
        <v>115</v>
      </c>
      <c r="D9" s="91">
        <v>6</v>
      </c>
    </row>
    <row r="10" spans="3:4" x14ac:dyDescent="0.25">
      <c r="C10" s="68" t="s">
        <v>13</v>
      </c>
      <c r="D10" s="115">
        <v>5.85</v>
      </c>
    </row>
    <row r="11" spans="3:4" x14ac:dyDescent="0.25">
      <c r="C11" s="68" t="s">
        <v>116</v>
      </c>
      <c r="D11" s="118">
        <v>25480</v>
      </c>
    </row>
    <row r="12" spans="3:4" x14ac:dyDescent="0.25">
      <c r="C12" s="68" t="s">
        <v>117</v>
      </c>
      <c r="D12" s="119">
        <v>14</v>
      </c>
    </row>
    <row r="13" spans="3:4" x14ac:dyDescent="0.25">
      <c r="C13" s="68" t="s">
        <v>16</v>
      </c>
      <c r="D13" s="119">
        <v>5</v>
      </c>
    </row>
    <row r="14" spans="3:4" ht="15.75" thickBot="1" x14ac:dyDescent="0.3">
      <c r="C14" s="120" t="s">
        <v>118</v>
      </c>
      <c r="D14" s="121">
        <v>24206</v>
      </c>
    </row>
    <row r="15" spans="3:4" ht="15.75" thickBot="1" x14ac:dyDescent="0.3"/>
    <row r="16" spans="3:4" x14ac:dyDescent="0.25">
      <c r="C16" s="122"/>
      <c r="D16" s="123" t="s">
        <v>28</v>
      </c>
    </row>
    <row r="17" spans="3:4" x14ac:dyDescent="0.25">
      <c r="C17" s="58" t="s">
        <v>29</v>
      </c>
      <c r="D17" s="57">
        <v>22822.57</v>
      </c>
    </row>
    <row r="18" spans="3:4" x14ac:dyDescent="0.25">
      <c r="C18" s="58" t="s">
        <v>30</v>
      </c>
      <c r="D18" s="57">
        <v>9768</v>
      </c>
    </row>
    <row r="19" spans="3:4" x14ac:dyDescent="0.25">
      <c r="C19" s="58" t="s">
        <v>31</v>
      </c>
      <c r="D19" s="57">
        <v>32590.560000000001</v>
      </c>
    </row>
    <row r="20" spans="3:4" x14ac:dyDescent="0.25">
      <c r="C20" s="58" t="s">
        <v>32</v>
      </c>
      <c r="D20" s="57">
        <v>35.81</v>
      </c>
    </row>
    <row r="21" spans="3:4" x14ac:dyDescent="0.25">
      <c r="C21" s="58" t="s">
        <v>33</v>
      </c>
      <c r="D21" s="57">
        <v>0.39</v>
      </c>
    </row>
    <row r="22" spans="3:4" x14ac:dyDescent="0.25">
      <c r="C22" s="58" t="s">
        <v>34</v>
      </c>
      <c r="D22" s="57">
        <v>1.35</v>
      </c>
    </row>
    <row r="23" spans="3:4" x14ac:dyDescent="0.25">
      <c r="C23" s="58" t="s">
        <v>35</v>
      </c>
      <c r="D23" s="57">
        <v>5939.71</v>
      </c>
    </row>
    <row r="24" spans="3:4" x14ac:dyDescent="0.25">
      <c r="C24" s="58" t="s">
        <v>36</v>
      </c>
      <c r="D24" s="57">
        <v>15707.71</v>
      </c>
    </row>
    <row r="25" spans="3:4" x14ac:dyDescent="0.25">
      <c r="C25" s="58" t="s">
        <v>37</v>
      </c>
      <c r="D25" s="57">
        <v>38530.269999999997</v>
      </c>
    </row>
    <row r="26" spans="3:4" x14ac:dyDescent="0.25">
      <c r="C26" s="58" t="s">
        <v>38</v>
      </c>
      <c r="D26" s="57">
        <v>42.34</v>
      </c>
    </row>
    <row r="27" spans="3:4" x14ac:dyDescent="0.25">
      <c r="C27" s="58" t="s">
        <v>39</v>
      </c>
      <c r="D27" s="57">
        <v>0.46</v>
      </c>
    </row>
    <row r="28" spans="3:4" x14ac:dyDescent="0.25">
      <c r="C28" s="58" t="s">
        <v>40</v>
      </c>
      <c r="D28" s="57">
        <v>1.59</v>
      </c>
    </row>
    <row r="29" spans="3:4" ht="6.95" customHeight="1" x14ac:dyDescent="0.25">
      <c r="C29" s="58"/>
      <c r="D29" s="57" t="s">
        <v>41</v>
      </c>
    </row>
    <row r="30" spans="3:4" x14ac:dyDescent="0.25">
      <c r="C30" s="58" t="s">
        <v>42</v>
      </c>
      <c r="D30" s="57">
        <v>35098.699999999997</v>
      </c>
    </row>
    <row r="31" spans="3:4" x14ac:dyDescent="0.25">
      <c r="C31" s="58" t="s">
        <v>43</v>
      </c>
      <c r="D31" s="57">
        <v>3727.5</v>
      </c>
    </row>
    <row r="32" spans="3:4" x14ac:dyDescent="0.25">
      <c r="C32" s="58" t="s">
        <v>44</v>
      </c>
      <c r="D32" s="57">
        <v>0</v>
      </c>
    </row>
    <row r="33" spans="3:4" x14ac:dyDescent="0.25">
      <c r="C33" s="6" t="s">
        <v>45</v>
      </c>
      <c r="D33" s="57">
        <v>38826.199999999997</v>
      </c>
    </row>
    <row r="34" spans="3:4" x14ac:dyDescent="0.25">
      <c r="C34" s="6" t="s">
        <v>119</v>
      </c>
      <c r="D34" s="57">
        <v>42.67</v>
      </c>
    </row>
    <row r="35" spans="3:4" x14ac:dyDescent="0.25">
      <c r="C35" s="6" t="s">
        <v>120</v>
      </c>
      <c r="D35" s="57">
        <v>0.47</v>
      </c>
    </row>
    <row r="36" spans="3:4" x14ac:dyDescent="0.25">
      <c r="C36" s="6" t="s">
        <v>121</v>
      </c>
      <c r="D36" s="57">
        <v>1.6</v>
      </c>
    </row>
    <row r="37" spans="3:4" ht="6.95" customHeight="1" x14ac:dyDescent="0.25">
      <c r="C37" s="6"/>
      <c r="D37" s="57" t="s">
        <v>41</v>
      </c>
    </row>
    <row r="38" spans="3:4" x14ac:dyDescent="0.25">
      <c r="C38" s="58" t="s">
        <v>49</v>
      </c>
      <c r="D38" s="57">
        <v>16003.64</v>
      </c>
    </row>
    <row r="39" spans="3:4" x14ac:dyDescent="0.25">
      <c r="C39" s="58" t="s">
        <v>50</v>
      </c>
      <c r="D39" s="57">
        <v>6235.64</v>
      </c>
    </row>
    <row r="40" spans="3:4" x14ac:dyDescent="0.25">
      <c r="C40" s="58" t="s">
        <v>51</v>
      </c>
      <c r="D40" s="57">
        <v>295.93</v>
      </c>
    </row>
    <row r="41" spans="3:4" x14ac:dyDescent="0.25">
      <c r="C41" s="58" t="s">
        <v>122</v>
      </c>
      <c r="D41" s="57">
        <v>-3431.57</v>
      </c>
    </row>
    <row r="42" spans="3:4" x14ac:dyDescent="0.25">
      <c r="C42" s="58" t="s">
        <v>53</v>
      </c>
      <c r="D42" s="57">
        <v>1731.19</v>
      </c>
    </row>
    <row r="43" spans="3:4" ht="6.95" customHeight="1" x14ac:dyDescent="0.25">
      <c r="C43" s="6"/>
      <c r="D43" s="57"/>
    </row>
    <row r="44" spans="3:4" x14ac:dyDescent="0.25">
      <c r="C44" s="58" t="s">
        <v>54</v>
      </c>
      <c r="D44" s="57">
        <v>7801.77</v>
      </c>
    </row>
    <row r="45" spans="3:4" x14ac:dyDescent="0.25">
      <c r="C45" s="58" t="s">
        <v>55</v>
      </c>
      <c r="D45" s="57">
        <v>3039.88</v>
      </c>
    </row>
    <row r="46" spans="3:4" x14ac:dyDescent="0.25">
      <c r="C46" s="58" t="s">
        <v>56</v>
      </c>
      <c r="D46" s="57">
        <v>144.27000000000001</v>
      </c>
    </row>
    <row r="47" spans="3:4" x14ac:dyDescent="0.25">
      <c r="C47" s="58" t="s">
        <v>123</v>
      </c>
      <c r="D47" s="57">
        <v>-1672.89</v>
      </c>
    </row>
    <row r="48" spans="3:4" ht="6.95" customHeight="1" x14ac:dyDescent="0.25">
      <c r="C48" s="6"/>
      <c r="D48" s="57"/>
    </row>
    <row r="49" spans="3:4" x14ac:dyDescent="0.25">
      <c r="C49" s="68" t="s">
        <v>58</v>
      </c>
      <c r="D49" s="57">
        <v>1.45</v>
      </c>
    </row>
    <row r="50" spans="3:4" x14ac:dyDescent="0.25">
      <c r="C50" s="6" t="s">
        <v>59</v>
      </c>
      <c r="D50" s="57">
        <v>0.79</v>
      </c>
    </row>
    <row r="51" spans="3:4" x14ac:dyDescent="0.25">
      <c r="C51" s="6" t="s">
        <v>60</v>
      </c>
      <c r="D51" s="57">
        <v>1.19</v>
      </c>
    </row>
    <row r="52" spans="3:4" ht="15.75" thickBot="1" x14ac:dyDescent="0.3">
      <c r="C52" s="11" t="s">
        <v>61</v>
      </c>
      <c r="D52" s="124">
        <v>1.4379999999999999</v>
      </c>
    </row>
  </sheetData>
  <mergeCells count="1">
    <mergeCell ref="C2:D2"/>
  </mergeCells>
  <printOptions horizontalCentered="1"/>
  <pageMargins left="0.51181102362204722" right="0.51181102362204722" top="0" bottom="0" header="0" footer="0"/>
  <pageSetup paperSize="9" scale="9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51BA-F4DA-4E26-9D7E-0D945069982D}">
  <dimension ref="C1:F62"/>
  <sheetViews>
    <sheetView showGridLines="0" topLeftCell="A50" zoomScaleNormal="100" workbookViewId="0">
      <selection activeCell="K59" sqref="K59"/>
    </sheetView>
  </sheetViews>
  <sheetFormatPr defaultRowHeight="15" x14ac:dyDescent="0.25"/>
  <cols>
    <col min="1" max="2" width="6.85546875" customWidth="1"/>
    <col min="3" max="3" width="49.42578125" customWidth="1"/>
    <col min="4" max="4" width="11.85546875" bestFit="1" customWidth="1"/>
    <col min="5" max="5" width="12.42578125" bestFit="1" customWidth="1"/>
    <col min="6" max="6" width="12.7109375" bestFit="1" customWidth="1"/>
    <col min="7" max="8" width="6.85546875" customWidth="1"/>
  </cols>
  <sheetData>
    <row r="1" spans="3:6" ht="99" customHeight="1" thickBot="1" x14ac:dyDescent="0.3"/>
    <row r="2" spans="3:6" x14ac:dyDescent="0.25">
      <c r="C2" s="172" t="s">
        <v>124</v>
      </c>
      <c r="D2" s="173"/>
      <c r="E2" s="173"/>
      <c r="F2" s="174"/>
    </row>
    <row r="3" spans="3:6" x14ac:dyDescent="0.25">
      <c r="C3" s="42"/>
      <c r="D3" s="169">
        <v>45566</v>
      </c>
      <c r="E3" s="170"/>
      <c r="F3" s="171"/>
    </row>
    <row r="4" spans="3:6" x14ac:dyDescent="0.25">
      <c r="C4" s="50" t="s">
        <v>19</v>
      </c>
      <c r="D4" s="32" t="s">
        <v>125</v>
      </c>
      <c r="E4" s="32" t="s">
        <v>126</v>
      </c>
      <c r="F4" s="137" t="s">
        <v>127</v>
      </c>
    </row>
    <row r="5" spans="3:6" x14ac:dyDescent="0.25">
      <c r="C5" s="51" t="s">
        <v>128</v>
      </c>
      <c r="D5" s="41" t="s">
        <v>24</v>
      </c>
      <c r="E5" s="41" t="s">
        <v>24</v>
      </c>
      <c r="F5" s="141" t="s">
        <v>24</v>
      </c>
    </row>
    <row r="6" spans="3:6" x14ac:dyDescent="0.25">
      <c r="C6" s="33" t="s">
        <v>112</v>
      </c>
      <c r="D6" s="34">
        <v>27</v>
      </c>
      <c r="E6" s="35">
        <v>27</v>
      </c>
      <c r="F6" s="142">
        <v>27</v>
      </c>
    </row>
    <row r="7" spans="3:6" x14ac:dyDescent="0.25">
      <c r="C7" s="33" t="s">
        <v>113</v>
      </c>
      <c r="D7" s="34">
        <v>20</v>
      </c>
      <c r="E7" s="35">
        <v>20</v>
      </c>
      <c r="F7" s="142">
        <v>18</v>
      </c>
    </row>
    <row r="8" spans="3:6" x14ac:dyDescent="0.25">
      <c r="C8" s="33" t="s">
        <v>114</v>
      </c>
      <c r="D8" s="34">
        <v>28</v>
      </c>
      <c r="E8" s="35">
        <v>28</v>
      </c>
      <c r="F8" s="142">
        <v>28</v>
      </c>
    </row>
    <row r="9" spans="3:6" x14ac:dyDescent="0.25">
      <c r="C9" s="33" t="s">
        <v>129</v>
      </c>
      <c r="D9" s="36">
        <v>1500</v>
      </c>
      <c r="E9" s="37">
        <v>1960</v>
      </c>
      <c r="F9" s="143">
        <v>2970</v>
      </c>
    </row>
    <row r="10" spans="3:6" x14ac:dyDescent="0.25">
      <c r="C10" s="33" t="s">
        <v>130</v>
      </c>
      <c r="D10" s="38">
        <v>781941.75</v>
      </c>
      <c r="E10" s="39">
        <v>962190.75</v>
      </c>
      <c r="F10" s="144">
        <v>1383240</v>
      </c>
    </row>
    <row r="11" spans="3:6" x14ac:dyDescent="0.25">
      <c r="C11" s="33" t="s">
        <v>131</v>
      </c>
      <c r="D11" s="38">
        <v>687249.65</v>
      </c>
      <c r="E11" s="39">
        <v>835063.45</v>
      </c>
      <c r="F11" s="144">
        <v>1175266</v>
      </c>
    </row>
    <row r="12" spans="3:6" x14ac:dyDescent="0.25">
      <c r="C12" s="33" t="s">
        <v>132</v>
      </c>
      <c r="D12" s="38">
        <v>1469191.4</v>
      </c>
      <c r="E12" s="39">
        <v>1797254.2</v>
      </c>
      <c r="F12" s="144">
        <v>2558506</v>
      </c>
    </row>
    <row r="13" spans="3:6" x14ac:dyDescent="0.25">
      <c r="C13" s="33" t="s">
        <v>133</v>
      </c>
      <c r="D13" s="34">
        <v>14</v>
      </c>
      <c r="E13" s="37">
        <v>14</v>
      </c>
      <c r="F13" s="143">
        <v>14</v>
      </c>
    </row>
    <row r="14" spans="3:6" x14ac:dyDescent="0.25">
      <c r="C14" s="33" t="s">
        <v>13</v>
      </c>
      <c r="D14" s="34">
        <v>7.67</v>
      </c>
      <c r="E14" s="39">
        <v>7.67</v>
      </c>
      <c r="F14" s="144">
        <v>7.98</v>
      </c>
    </row>
    <row r="15" spans="3:6" x14ac:dyDescent="0.25">
      <c r="C15" s="33" t="s">
        <v>134</v>
      </c>
      <c r="D15" s="38">
        <v>6194.69</v>
      </c>
      <c r="E15" s="39">
        <v>7092.72</v>
      </c>
      <c r="F15" s="144">
        <v>11160.25</v>
      </c>
    </row>
    <row r="16" spans="3:6" x14ac:dyDescent="0.25">
      <c r="C16" s="33" t="s">
        <v>77</v>
      </c>
      <c r="D16" s="40">
        <v>10.7</v>
      </c>
      <c r="E16" s="39">
        <v>10.7</v>
      </c>
      <c r="F16" s="144">
        <v>10.7</v>
      </c>
    </row>
    <row r="17" spans="3:6" x14ac:dyDescent="0.25">
      <c r="C17" s="33" t="s">
        <v>78</v>
      </c>
      <c r="D17" s="40">
        <v>12.3</v>
      </c>
      <c r="E17" s="39">
        <v>12.3</v>
      </c>
      <c r="F17" s="144">
        <v>12.3</v>
      </c>
    </row>
    <row r="18" spans="3:6" x14ac:dyDescent="0.25">
      <c r="C18" s="33" t="s">
        <v>135</v>
      </c>
      <c r="D18" s="36">
        <v>25500</v>
      </c>
      <c r="E18" s="37">
        <v>33320</v>
      </c>
      <c r="F18" s="143">
        <v>56430</v>
      </c>
    </row>
    <row r="19" spans="3:6" x14ac:dyDescent="0.25">
      <c r="C19" s="33" t="s">
        <v>14</v>
      </c>
      <c r="D19" s="36">
        <v>51000</v>
      </c>
      <c r="E19" s="37">
        <v>66640</v>
      </c>
      <c r="F19" s="143">
        <v>112860</v>
      </c>
    </row>
    <row r="20" spans="3:6" x14ac:dyDescent="0.25">
      <c r="C20" s="33" t="s">
        <v>117</v>
      </c>
      <c r="D20" s="34">
        <v>17</v>
      </c>
      <c r="E20" s="39">
        <v>17</v>
      </c>
      <c r="F20" s="143">
        <v>19</v>
      </c>
    </row>
    <row r="21" spans="3:6" x14ac:dyDescent="0.25">
      <c r="C21" s="33" t="s">
        <v>16</v>
      </c>
      <c r="D21" s="40">
        <v>3.6</v>
      </c>
      <c r="E21" s="39">
        <v>3.6</v>
      </c>
      <c r="F21" s="144">
        <v>2.6</v>
      </c>
    </row>
    <row r="22" spans="3:6" ht="15.75" thickBot="1" x14ac:dyDescent="0.3">
      <c r="C22" s="138" t="s">
        <v>136</v>
      </c>
      <c r="D22" s="139">
        <v>24582</v>
      </c>
      <c r="E22" s="140">
        <v>32121</v>
      </c>
      <c r="F22" s="145">
        <v>54963</v>
      </c>
    </row>
    <row r="23" spans="3:6" ht="15.75" thickBot="1" x14ac:dyDescent="0.3"/>
    <row r="24" spans="3:6" x14ac:dyDescent="0.25">
      <c r="C24" s="125"/>
      <c r="D24" s="126" t="s">
        <v>125</v>
      </c>
      <c r="E24" s="126" t="s">
        <v>126</v>
      </c>
      <c r="F24" s="127" t="s">
        <v>127</v>
      </c>
    </row>
    <row r="25" spans="3:6" x14ac:dyDescent="0.25">
      <c r="C25" s="52" t="s">
        <v>26</v>
      </c>
      <c r="D25" s="41" t="s">
        <v>24</v>
      </c>
      <c r="E25" s="41" t="s">
        <v>24</v>
      </c>
      <c r="F25" s="128" t="s">
        <v>24</v>
      </c>
    </row>
    <row r="26" spans="3:6" x14ac:dyDescent="0.25">
      <c r="C26" s="52"/>
      <c r="D26" s="41" t="s">
        <v>28</v>
      </c>
      <c r="E26" s="41" t="s">
        <v>28</v>
      </c>
      <c r="F26" s="128" t="s">
        <v>28</v>
      </c>
    </row>
    <row r="27" spans="3:6" x14ac:dyDescent="0.25">
      <c r="C27" s="43" t="s">
        <v>29</v>
      </c>
      <c r="D27" s="38">
        <v>19158.36</v>
      </c>
      <c r="E27" s="39">
        <v>23384.63</v>
      </c>
      <c r="F27" s="129">
        <v>31121.09</v>
      </c>
    </row>
    <row r="28" spans="3:6" x14ac:dyDescent="0.25">
      <c r="C28" s="43" t="s">
        <v>30</v>
      </c>
      <c r="D28" s="38">
        <v>10940.54</v>
      </c>
      <c r="E28" s="39">
        <v>13457.47</v>
      </c>
      <c r="F28" s="129">
        <v>18413.439999999999</v>
      </c>
    </row>
    <row r="29" spans="3:6" x14ac:dyDescent="0.25">
      <c r="C29" s="43" t="s">
        <v>31</v>
      </c>
      <c r="D29" s="38">
        <v>30098.9</v>
      </c>
      <c r="E29" s="39">
        <v>36842.1</v>
      </c>
      <c r="F29" s="129">
        <v>49534.53</v>
      </c>
    </row>
    <row r="30" spans="3:6" x14ac:dyDescent="0.25">
      <c r="C30" s="43" t="s">
        <v>32</v>
      </c>
      <c r="D30" s="44">
        <v>20.065999999999999</v>
      </c>
      <c r="E30" s="47">
        <v>18.797000000000001</v>
      </c>
      <c r="F30" s="130">
        <v>16.678000000000001</v>
      </c>
    </row>
    <row r="31" spans="3:6" x14ac:dyDescent="0.25">
      <c r="C31" s="43" t="s">
        <v>33</v>
      </c>
      <c r="D31" s="44">
        <v>0.9</v>
      </c>
      <c r="E31" s="47">
        <v>0.84299999999999997</v>
      </c>
      <c r="F31" s="130">
        <v>0.66300000000000003</v>
      </c>
    </row>
    <row r="32" spans="3:6" x14ac:dyDescent="0.25">
      <c r="C32" s="43" t="s">
        <v>34</v>
      </c>
      <c r="D32" s="44">
        <v>1.224</v>
      </c>
      <c r="E32" s="47">
        <v>1.147</v>
      </c>
      <c r="F32" s="130">
        <v>0.90100000000000002</v>
      </c>
    </row>
    <row r="33" spans="3:6" x14ac:dyDescent="0.25">
      <c r="C33" s="43" t="s">
        <v>35</v>
      </c>
      <c r="D33" s="38">
        <v>5831.54</v>
      </c>
      <c r="E33" s="39">
        <v>7133.47</v>
      </c>
      <c r="F33" s="129">
        <v>9756.57</v>
      </c>
    </row>
    <row r="34" spans="3:6" x14ac:dyDescent="0.25">
      <c r="C34" s="43" t="s">
        <v>36</v>
      </c>
      <c r="D34" s="38">
        <v>16772.080000000002</v>
      </c>
      <c r="E34" s="39">
        <v>20590.939999999999</v>
      </c>
      <c r="F34" s="129">
        <v>28170.01</v>
      </c>
    </row>
    <row r="35" spans="3:6" x14ac:dyDescent="0.25">
      <c r="C35" s="43" t="s">
        <v>37</v>
      </c>
      <c r="D35" s="38">
        <v>35930.44</v>
      </c>
      <c r="E35" s="39">
        <v>43975.57</v>
      </c>
      <c r="F35" s="129">
        <v>59291.1</v>
      </c>
    </row>
    <row r="36" spans="3:6" x14ac:dyDescent="0.25">
      <c r="C36" s="43" t="s">
        <v>38</v>
      </c>
      <c r="D36" s="44">
        <v>23.954000000000001</v>
      </c>
      <c r="E36" s="47">
        <v>22.437000000000001</v>
      </c>
      <c r="F36" s="130">
        <v>19.963000000000001</v>
      </c>
    </row>
    <row r="37" spans="3:6" x14ac:dyDescent="0.25">
      <c r="C37" s="43" t="s">
        <v>39</v>
      </c>
      <c r="D37" s="44">
        <v>1.075</v>
      </c>
      <c r="E37" s="47">
        <v>1.0069999999999999</v>
      </c>
      <c r="F37" s="130">
        <v>0.79300000000000004</v>
      </c>
    </row>
    <row r="38" spans="3:6" x14ac:dyDescent="0.25">
      <c r="C38" s="43" t="s">
        <v>40</v>
      </c>
      <c r="D38" s="44">
        <v>1.462</v>
      </c>
      <c r="E38" s="47">
        <v>1.369</v>
      </c>
      <c r="F38" s="130">
        <v>1.079</v>
      </c>
    </row>
    <row r="39" spans="3:6" ht="6.95" customHeight="1" x14ac:dyDescent="0.25">
      <c r="C39" s="43"/>
      <c r="D39" s="38"/>
      <c r="E39" s="48"/>
      <c r="F39" s="131"/>
    </row>
    <row r="40" spans="3:6" x14ac:dyDescent="0.25">
      <c r="C40" s="43" t="s">
        <v>42</v>
      </c>
      <c r="D40" s="38">
        <v>15978.3</v>
      </c>
      <c r="E40" s="39">
        <v>20781.95</v>
      </c>
      <c r="F40" s="129">
        <v>35725.839999999997</v>
      </c>
    </row>
    <row r="41" spans="3:6" x14ac:dyDescent="0.25">
      <c r="C41" s="43" t="s">
        <v>43</v>
      </c>
      <c r="D41" s="38">
        <v>2173.5700000000002</v>
      </c>
      <c r="E41" s="39">
        <v>2841.43</v>
      </c>
      <c r="F41" s="129">
        <v>4857.1499999999996</v>
      </c>
    </row>
    <row r="42" spans="3:6" x14ac:dyDescent="0.25">
      <c r="C42" s="43" t="s">
        <v>44</v>
      </c>
      <c r="D42" s="38">
        <v>30.81</v>
      </c>
      <c r="E42" s="39">
        <v>30.81</v>
      </c>
      <c r="F42" s="129">
        <v>30.81</v>
      </c>
    </row>
    <row r="43" spans="3:6" x14ac:dyDescent="0.25">
      <c r="C43" s="45" t="s">
        <v>45</v>
      </c>
      <c r="D43" s="38">
        <v>18182.68</v>
      </c>
      <c r="E43" s="39">
        <v>23654.19</v>
      </c>
      <c r="F43" s="129">
        <v>40613.79</v>
      </c>
    </row>
    <row r="44" spans="3:6" x14ac:dyDescent="0.25">
      <c r="C44" s="45" t="s">
        <v>119</v>
      </c>
      <c r="D44" s="44">
        <v>12.122</v>
      </c>
      <c r="E44" s="47">
        <v>12.068</v>
      </c>
      <c r="F44" s="130">
        <v>13.675000000000001</v>
      </c>
    </row>
    <row r="45" spans="3:6" x14ac:dyDescent="0.25">
      <c r="C45" s="45" t="s">
        <v>120</v>
      </c>
      <c r="D45" s="44">
        <v>0.54400000000000004</v>
      </c>
      <c r="E45" s="47">
        <v>0.54100000000000004</v>
      </c>
      <c r="F45" s="130">
        <v>0.54300000000000004</v>
      </c>
    </row>
    <row r="46" spans="3:6" x14ac:dyDescent="0.25">
      <c r="C46" s="45" t="s">
        <v>137</v>
      </c>
      <c r="D46" s="44">
        <v>0.74</v>
      </c>
      <c r="E46" s="47">
        <v>0.73599999999999999</v>
      </c>
      <c r="F46" s="130">
        <v>0.73899999999999999</v>
      </c>
    </row>
    <row r="47" spans="3:6" ht="6.95" customHeight="1" x14ac:dyDescent="0.25">
      <c r="C47" s="45"/>
      <c r="D47" s="38"/>
      <c r="E47" s="35"/>
      <c r="F47" s="132"/>
    </row>
    <row r="48" spans="3:6" x14ac:dyDescent="0.25">
      <c r="C48" s="43" t="s">
        <v>49</v>
      </c>
      <c r="D48" s="38">
        <v>-975.66</v>
      </c>
      <c r="E48" s="39">
        <v>269.58</v>
      </c>
      <c r="F48" s="129">
        <v>9492.7000000000007</v>
      </c>
    </row>
    <row r="49" spans="3:6" x14ac:dyDescent="0.25">
      <c r="C49" s="43" t="s">
        <v>50</v>
      </c>
      <c r="D49" s="38">
        <v>-11916.19</v>
      </c>
      <c r="E49" s="39">
        <v>-13187.81</v>
      </c>
      <c r="F49" s="129">
        <v>-8920.74</v>
      </c>
    </row>
    <row r="50" spans="3:6" x14ac:dyDescent="0.25">
      <c r="C50" s="43" t="s">
        <v>51</v>
      </c>
      <c r="D50" s="38">
        <v>-17747.73</v>
      </c>
      <c r="E50" s="39">
        <v>-20321.28</v>
      </c>
      <c r="F50" s="129">
        <v>-18677.310000000001</v>
      </c>
    </row>
    <row r="51" spans="3:6" x14ac:dyDescent="0.25">
      <c r="C51" s="43" t="s">
        <v>52</v>
      </c>
      <c r="D51" s="38">
        <v>-19952.11</v>
      </c>
      <c r="E51" s="39">
        <v>-23193.62</v>
      </c>
      <c r="F51" s="129">
        <v>-23565.26</v>
      </c>
    </row>
    <row r="52" spans="3:6" x14ac:dyDescent="0.25">
      <c r="C52" s="43" t="s">
        <v>138</v>
      </c>
      <c r="D52" s="38">
        <v>-136125.09</v>
      </c>
      <c r="E52" s="39">
        <v>-155864.22</v>
      </c>
      <c r="F52" s="129">
        <v>-149044.94</v>
      </c>
    </row>
    <row r="53" spans="3:6" ht="6.95" customHeight="1" x14ac:dyDescent="0.25">
      <c r="C53" s="31"/>
      <c r="D53" s="38" t="s">
        <v>41</v>
      </c>
      <c r="E53" s="35"/>
      <c r="F53" s="132"/>
    </row>
    <row r="54" spans="3:6" x14ac:dyDescent="0.25">
      <c r="C54" s="43" t="s">
        <v>54</v>
      </c>
      <c r="D54" s="38">
        <v>-1247.21</v>
      </c>
      <c r="E54" s="39">
        <v>172.31</v>
      </c>
      <c r="F54" s="129">
        <v>12625.29</v>
      </c>
    </row>
    <row r="55" spans="3:6" x14ac:dyDescent="0.25">
      <c r="C55" s="43" t="s">
        <v>55</v>
      </c>
      <c r="D55" s="38">
        <v>-15232.86</v>
      </c>
      <c r="E55" s="39">
        <v>-8429.2099999999991</v>
      </c>
      <c r="F55" s="129">
        <v>-11864.58</v>
      </c>
    </row>
    <row r="56" spans="3:6" x14ac:dyDescent="0.25">
      <c r="C56" s="43" t="s">
        <v>56</v>
      </c>
      <c r="D56" s="38">
        <v>-22687.51</v>
      </c>
      <c r="E56" s="39">
        <v>-12988.68</v>
      </c>
      <c r="F56" s="129">
        <v>-24840.82</v>
      </c>
    </row>
    <row r="57" spans="3:6" x14ac:dyDescent="0.25">
      <c r="C57" s="43" t="s">
        <v>139</v>
      </c>
      <c r="D57" s="38">
        <v>-25505.439999999999</v>
      </c>
      <c r="E57" s="39">
        <v>-14824.59</v>
      </c>
      <c r="F57" s="129">
        <v>-31341.8</v>
      </c>
    </row>
    <row r="58" spans="3:6" ht="6.95" customHeight="1" x14ac:dyDescent="0.25">
      <c r="C58" s="45"/>
      <c r="D58" s="38" t="s">
        <v>41</v>
      </c>
      <c r="E58" s="35"/>
      <c r="F58" s="132"/>
    </row>
    <row r="59" spans="3:6" x14ac:dyDescent="0.25">
      <c r="C59" s="46" t="s">
        <v>58</v>
      </c>
      <c r="D59" s="44">
        <v>0.65</v>
      </c>
      <c r="E59" s="47">
        <v>0.64700000000000002</v>
      </c>
      <c r="F59" s="130">
        <v>0.65</v>
      </c>
    </row>
    <row r="60" spans="3:6" x14ac:dyDescent="0.25">
      <c r="C60" s="45" t="s">
        <v>59</v>
      </c>
      <c r="D60" s="44">
        <v>0.69</v>
      </c>
      <c r="E60" s="35">
        <v>0.63900000000000001</v>
      </c>
      <c r="F60" s="132">
        <v>0.47699999999999998</v>
      </c>
    </row>
    <row r="61" spans="3:6" x14ac:dyDescent="0.25">
      <c r="C61" s="45" t="s">
        <v>60</v>
      </c>
      <c r="D61" s="44">
        <v>1.135</v>
      </c>
      <c r="E61" s="35">
        <v>1.0580000000000001</v>
      </c>
      <c r="F61" s="132">
        <v>0.81200000000000006</v>
      </c>
    </row>
    <row r="62" spans="3:6" ht="15.75" thickBot="1" x14ac:dyDescent="0.3">
      <c r="C62" s="133" t="s">
        <v>61</v>
      </c>
      <c r="D62" s="134">
        <v>1.3720000000000001</v>
      </c>
      <c r="E62" s="135">
        <v>1.28</v>
      </c>
      <c r="F62" s="136">
        <v>0.99</v>
      </c>
    </row>
  </sheetData>
  <mergeCells count="2">
    <mergeCell ref="D3:F3"/>
    <mergeCell ref="C2:F2"/>
  </mergeCells>
  <printOptions horizontalCentered="1"/>
  <pageMargins left="0.51181102362204722" right="0.51181102362204722" top="0" bottom="0" header="0" footer="0"/>
  <pageSetup paperSize="9" scale="78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88F4B3B00494418FF18289B39C692B" ma:contentTypeVersion="7" ma:contentTypeDescription="Create a new document." ma:contentTypeScope="" ma:versionID="3cae2f9104569e3edc12a78e84bbf2ad">
  <xsd:schema xmlns:xsd="http://www.w3.org/2001/XMLSchema" xmlns:xs="http://www.w3.org/2001/XMLSchema" xmlns:p="http://schemas.microsoft.com/office/2006/metadata/properties" xmlns:ns3="0006c9b9-2580-4bc3-a7b6-f6000e10133b" xmlns:ns4="946b7487-a1d5-4028-ba96-156d32a96ec5" targetNamespace="http://schemas.microsoft.com/office/2006/metadata/properties" ma:root="true" ma:fieldsID="054b6d4b6d57598d3293aca3b8cb6c3d" ns3:_="" ns4:_="">
    <xsd:import namespace="0006c9b9-2580-4bc3-a7b6-f6000e10133b"/>
    <xsd:import namespace="946b7487-a1d5-4028-ba96-156d32a96e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6c9b9-2580-4bc3-a7b6-f6000e101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487-a1d5-4028-ba96-156d32a96e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06c9b9-2580-4bc3-a7b6-f6000e10133b" xsi:nil="true"/>
  </documentManagement>
</p:properties>
</file>

<file path=customXml/itemProps1.xml><?xml version="1.0" encoding="utf-8"?>
<ds:datastoreItem xmlns:ds="http://schemas.openxmlformats.org/officeDocument/2006/customXml" ds:itemID="{7DD477F0-E143-4253-9A52-CD9156B9C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0C5D-CDAA-4AAC-870E-BE4A21D93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6c9b9-2580-4bc3-a7b6-f6000e10133b"/>
    <ds:schemaRef ds:uri="946b7487-a1d5-4028-ba96-156d32a96e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8881CD-1ACC-4E6B-A3DC-A7030F837EBB}">
  <ds:schemaRefs>
    <ds:schemaRef ds:uri="http://schemas.microsoft.com/office/2006/metadata/properties"/>
    <ds:schemaRef ds:uri="http://schemas.microsoft.com/office/infopath/2007/PartnerControls"/>
    <ds:schemaRef ds:uri="0006c9b9-2580-4bc3-a7b6-f6000e1013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Camposgerais1</vt:lpstr>
      <vt:lpstr>noroeste1</vt:lpstr>
      <vt:lpstr>Oeste1</vt:lpstr>
      <vt:lpstr>NortePioneiro1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Peixoto Mezzadri</dc:creator>
  <cp:keywords/>
  <dc:description/>
  <cp:lastModifiedBy>Fabio Peixoto Mezzadri</cp:lastModifiedBy>
  <cp:revision/>
  <dcterms:created xsi:type="dcterms:W3CDTF">2023-12-08T12:56:54Z</dcterms:created>
  <dcterms:modified xsi:type="dcterms:W3CDTF">2025-02-11T13:42:09Z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0x0101006488F4B3B00494418FF18289B39C692B</vt:lpwstr>
  </property>
</Properties>
</file>